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BD Andemos\INFORMES MENSUALES\PRIMER INFO A MEDIOS\"/>
    </mc:Choice>
  </mc:AlternateContent>
  <bookViews>
    <workbookView xWindow="-120" yWindow="13080" windowWidth="29040" windowHeight="15840"/>
  </bookViews>
  <sheets>
    <sheet name="2020" sheetId="3" r:id="rId1"/>
    <sheet name="2019" sheetId="2" r:id="rId2"/>
  </sheets>
  <definedNames>
    <definedName name="_xlnm.Print_Area" localSheetId="0">'2020'!$A$1:$AR$174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" i="3" l="1"/>
  <c r="S15" i="3"/>
  <c r="O15" i="3"/>
  <c r="G159" i="3"/>
  <c r="G157" i="3"/>
  <c r="G156" i="3"/>
  <c r="G155" i="3"/>
  <c r="G154" i="3"/>
  <c r="G153" i="3"/>
  <c r="G150" i="3"/>
  <c r="G149" i="3"/>
  <c r="O141" i="3"/>
  <c r="O137" i="3"/>
  <c r="O136" i="3"/>
  <c r="O135" i="3"/>
  <c r="O134" i="3"/>
  <c r="O133" i="3"/>
  <c r="O132" i="3"/>
  <c r="O130" i="3"/>
  <c r="G141" i="3"/>
  <c r="G140" i="3"/>
  <c r="G138" i="3"/>
  <c r="G137" i="3"/>
  <c r="G135" i="3"/>
  <c r="G134" i="3"/>
  <c r="G133" i="3"/>
  <c r="G132" i="3"/>
  <c r="G131" i="3"/>
  <c r="K15" i="3" l="1"/>
  <c r="G15" i="3"/>
  <c r="S14" i="3" l="1"/>
  <c r="X14" i="3"/>
  <c r="O14" i="3"/>
  <c r="K14" i="3"/>
  <c r="G14" i="3" l="1"/>
  <c r="X13" i="3" l="1"/>
  <c r="S13" i="3"/>
  <c r="O13" i="3"/>
  <c r="K13" i="3"/>
  <c r="G13" i="3" l="1"/>
  <c r="X12" i="3" l="1"/>
  <c r="S12" i="3"/>
  <c r="O159" i="3" l="1"/>
  <c r="O150" i="3"/>
  <c r="O149" i="3"/>
  <c r="K12" i="3" l="1"/>
  <c r="O12" i="3"/>
  <c r="G73" i="3" l="1"/>
  <c r="O73" i="3"/>
  <c r="G12" i="3"/>
  <c r="N160" i="3" l="1"/>
  <c r="N158" i="3" s="1"/>
  <c r="M160" i="3"/>
  <c r="M158" i="3" s="1"/>
  <c r="F160" i="3"/>
  <c r="E160" i="3"/>
  <c r="B151" i="3"/>
  <c r="B152" i="3" s="1"/>
  <c r="B153" i="3" s="1"/>
  <c r="B154" i="3" s="1"/>
  <c r="B155" i="3" s="1"/>
  <c r="B156" i="3" s="1"/>
  <c r="B157" i="3" s="1"/>
  <c r="B150" i="3"/>
  <c r="I149" i="3"/>
  <c r="I150" i="3" s="1"/>
  <c r="I151" i="3" s="1"/>
  <c r="I152" i="3" s="1"/>
  <c r="I153" i="3" s="1"/>
  <c r="I154" i="3" s="1"/>
  <c r="I155" i="3" s="1"/>
  <c r="I156" i="3" s="1"/>
  <c r="I157" i="3" s="1"/>
  <c r="B149" i="3"/>
  <c r="O148" i="3"/>
  <c r="G148" i="3"/>
  <c r="N142" i="3"/>
  <c r="N140" i="3" s="1"/>
  <c r="M142" i="3"/>
  <c r="M140" i="3" s="1"/>
  <c r="F142" i="3"/>
  <c r="E142" i="3"/>
  <c r="I132" i="3"/>
  <c r="I133" i="3" s="1"/>
  <c r="I134" i="3" s="1"/>
  <c r="I135" i="3" s="1"/>
  <c r="I136" i="3" s="1"/>
  <c r="I137" i="3" s="1"/>
  <c r="I138" i="3" s="1"/>
  <c r="I139" i="3" s="1"/>
  <c r="I131" i="3"/>
  <c r="B131" i="3"/>
  <c r="B132" i="3" s="1"/>
  <c r="B133" i="3" s="1"/>
  <c r="B134" i="3" s="1"/>
  <c r="B135" i="3" s="1"/>
  <c r="B136" i="3" s="1"/>
  <c r="B137" i="3" s="1"/>
  <c r="B138" i="3" s="1"/>
  <c r="B139" i="3" s="1"/>
  <c r="N125" i="3"/>
  <c r="M125" i="3"/>
  <c r="F125" i="3"/>
  <c r="E125" i="3"/>
  <c r="E141" i="3" s="1"/>
  <c r="O124" i="3"/>
  <c r="G124" i="3"/>
  <c r="O123" i="3"/>
  <c r="I123" i="3"/>
  <c r="I124" i="3" s="1"/>
  <c r="G123" i="3"/>
  <c r="B123" i="3"/>
  <c r="B124" i="3" s="1"/>
  <c r="O122" i="3"/>
  <c r="G122" i="3"/>
  <c r="N114" i="3"/>
  <c r="M114" i="3"/>
  <c r="F114" i="3"/>
  <c r="E114" i="3"/>
  <c r="O111" i="3"/>
  <c r="G111" i="3"/>
  <c r="O110" i="3"/>
  <c r="G110" i="3"/>
  <c r="O109" i="3"/>
  <c r="G109" i="3"/>
  <c r="O108" i="3"/>
  <c r="G108" i="3"/>
  <c r="O107" i="3"/>
  <c r="G107" i="3"/>
  <c r="O106" i="3"/>
  <c r="G106" i="3"/>
  <c r="O105" i="3"/>
  <c r="G105" i="3"/>
  <c r="B105" i="3"/>
  <c r="B106" i="3" s="1"/>
  <c r="B107" i="3" s="1"/>
  <c r="B108" i="3" s="1"/>
  <c r="B109" i="3" s="1"/>
  <c r="B110" i="3" s="1"/>
  <c r="B111" i="3" s="1"/>
  <c r="O104" i="3"/>
  <c r="G104" i="3"/>
  <c r="B104" i="3"/>
  <c r="O103" i="3"/>
  <c r="I103" i="3"/>
  <c r="I104" i="3" s="1"/>
  <c r="I105" i="3" s="1"/>
  <c r="I106" i="3" s="1"/>
  <c r="I107" i="3" s="1"/>
  <c r="I108" i="3" s="1"/>
  <c r="I109" i="3" s="1"/>
  <c r="I110" i="3" s="1"/>
  <c r="I111" i="3" s="1"/>
  <c r="G103" i="3"/>
  <c r="B103" i="3"/>
  <c r="O102" i="3"/>
  <c r="G102" i="3"/>
  <c r="N95" i="3"/>
  <c r="N93" i="3" s="1"/>
  <c r="M95" i="3"/>
  <c r="M93" i="3" s="1"/>
  <c r="F95" i="3"/>
  <c r="F93" i="3" s="1"/>
  <c r="E95" i="3"/>
  <c r="E93" i="3" s="1"/>
  <c r="O94" i="3"/>
  <c r="G94" i="3"/>
  <c r="O92" i="3"/>
  <c r="G92" i="3"/>
  <c r="O91" i="3"/>
  <c r="G91" i="3"/>
  <c r="O90" i="3"/>
  <c r="G90" i="3"/>
  <c r="O89" i="3"/>
  <c r="G89" i="3"/>
  <c r="O88" i="3"/>
  <c r="G88" i="3"/>
  <c r="O87" i="3"/>
  <c r="G87" i="3"/>
  <c r="O86" i="3"/>
  <c r="I86" i="3"/>
  <c r="I87" i="3" s="1"/>
  <c r="I88" i="3" s="1"/>
  <c r="I89" i="3" s="1"/>
  <c r="I90" i="3" s="1"/>
  <c r="I91" i="3" s="1"/>
  <c r="I92" i="3" s="1"/>
  <c r="G86" i="3"/>
  <c r="O85" i="3"/>
  <c r="I85" i="3"/>
  <c r="G85" i="3"/>
  <c r="B85" i="3"/>
  <c r="B86" i="3" s="1"/>
  <c r="B87" i="3" s="1"/>
  <c r="B88" i="3" s="1"/>
  <c r="B89" i="3" s="1"/>
  <c r="B90" i="3" s="1"/>
  <c r="B91" i="3" s="1"/>
  <c r="B92" i="3" s="1"/>
  <c r="O84" i="3"/>
  <c r="I84" i="3"/>
  <c r="G84" i="3"/>
  <c r="B84" i="3"/>
  <c r="O83" i="3"/>
  <c r="G83" i="3"/>
  <c r="F77" i="3"/>
  <c r="F74" i="3" s="1"/>
  <c r="E77" i="3"/>
  <c r="E74" i="3" s="1"/>
  <c r="N76" i="3"/>
  <c r="N74" i="3" s="1"/>
  <c r="M76" i="3"/>
  <c r="M74" i="3" s="1"/>
  <c r="O75" i="3"/>
  <c r="G75" i="3"/>
  <c r="O72" i="3"/>
  <c r="G72" i="3"/>
  <c r="O71" i="3"/>
  <c r="G71" i="3"/>
  <c r="O70" i="3"/>
  <c r="G70" i="3"/>
  <c r="O69" i="3"/>
  <c r="G69" i="3"/>
  <c r="O68" i="3"/>
  <c r="G68" i="3"/>
  <c r="O67" i="3"/>
  <c r="G67" i="3"/>
  <c r="O66" i="3"/>
  <c r="I66" i="3"/>
  <c r="I67" i="3" s="1"/>
  <c r="I68" i="3" s="1"/>
  <c r="I69" i="3" s="1"/>
  <c r="I70" i="3" s="1"/>
  <c r="I71" i="3" s="1"/>
  <c r="I72" i="3" s="1"/>
  <c r="I73" i="3" s="1"/>
  <c r="G66" i="3"/>
  <c r="O65" i="3"/>
  <c r="I65" i="3"/>
  <c r="G65" i="3"/>
  <c r="B65" i="3"/>
  <c r="B66" i="3" s="1"/>
  <c r="B67" i="3" s="1"/>
  <c r="B68" i="3" s="1"/>
  <c r="B69" i="3" s="1"/>
  <c r="B70" i="3" s="1"/>
  <c r="B71" i="3" s="1"/>
  <c r="B72" i="3" s="1"/>
  <c r="B73" i="3" s="1"/>
  <c r="O64" i="3"/>
  <c r="G64" i="3"/>
  <c r="N57" i="3"/>
  <c r="N113" i="3" s="1"/>
  <c r="M57" i="3"/>
  <c r="F57" i="3"/>
  <c r="F113" i="3" s="1"/>
  <c r="E57" i="3"/>
  <c r="E113" i="3" s="1"/>
  <c r="O56" i="3"/>
  <c r="G56" i="3"/>
  <c r="O55" i="3"/>
  <c r="G55" i="3"/>
  <c r="O54" i="3"/>
  <c r="G54" i="3"/>
  <c r="O53" i="3"/>
  <c r="G53" i="3"/>
  <c r="O52" i="3"/>
  <c r="G52" i="3"/>
  <c r="O51" i="3"/>
  <c r="G51" i="3"/>
  <c r="O50" i="3"/>
  <c r="G50" i="3"/>
  <c r="O49" i="3"/>
  <c r="G49" i="3"/>
  <c r="N42" i="3"/>
  <c r="M42" i="3"/>
  <c r="F42" i="3"/>
  <c r="F40" i="3" s="1"/>
  <c r="E42" i="3"/>
  <c r="E40" i="3" s="1"/>
  <c r="G41" i="3"/>
  <c r="O39" i="3"/>
  <c r="G39" i="3"/>
  <c r="O38" i="3"/>
  <c r="G38" i="3"/>
  <c r="O37" i="3"/>
  <c r="G37" i="3"/>
  <c r="O36" i="3"/>
  <c r="G36" i="3"/>
  <c r="O35" i="3"/>
  <c r="G35" i="3"/>
  <c r="O34" i="3"/>
  <c r="G34" i="3"/>
  <c r="O33" i="3"/>
  <c r="G33" i="3"/>
  <c r="O32" i="3"/>
  <c r="G32" i="3"/>
  <c r="O31" i="3"/>
  <c r="I31" i="3"/>
  <c r="I32" i="3" s="1"/>
  <c r="I33" i="3" s="1"/>
  <c r="I34" i="3" s="1"/>
  <c r="I35" i="3" s="1"/>
  <c r="I36" i="3" s="1"/>
  <c r="I37" i="3" s="1"/>
  <c r="I38" i="3" s="1"/>
  <c r="I39" i="3" s="1"/>
  <c r="G31" i="3"/>
  <c r="B31" i="3"/>
  <c r="B32" i="3" s="1"/>
  <c r="B33" i="3" s="1"/>
  <c r="B34" i="3" s="1"/>
  <c r="B35" i="3" s="1"/>
  <c r="B36" i="3" s="1"/>
  <c r="B37" i="3" s="1"/>
  <c r="B38" i="3" s="1"/>
  <c r="B39" i="3" s="1"/>
  <c r="O30" i="3"/>
  <c r="G30" i="3"/>
  <c r="W23" i="3"/>
  <c r="V23" i="3"/>
  <c r="R23" i="3"/>
  <c r="Q23" i="3"/>
  <c r="N23" i="3"/>
  <c r="M23" i="3"/>
  <c r="J23" i="3"/>
  <c r="I23" i="3"/>
  <c r="F23" i="3"/>
  <c r="E23" i="3"/>
  <c r="M41" i="3" s="1"/>
  <c r="X11" i="3"/>
  <c r="S11" i="3"/>
  <c r="O11" i="3"/>
  <c r="K11" i="3"/>
  <c r="G11" i="3"/>
  <c r="O140" i="3" l="1"/>
  <c r="K23" i="3"/>
  <c r="O158" i="3"/>
  <c r="E140" i="3"/>
  <c r="G125" i="3"/>
  <c r="F141" i="3"/>
  <c r="F140" i="3"/>
  <c r="O93" i="3"/>
  <c r="S23" i="3"/>
  <c r="E112" i="3"/>
  <c r="G57" i="3"/>
  <c r="O125" i="3"/>
  <c r="G93" i="3"/>
  <c r="G74" i="3"/>
  <c r="O57" i="3"/>
  <c r="M40" i="3"/>
  <c r="X23" i="3"/>
  <c r="O23" i="3"/>
  <c r="G23" i="3"/>
  <c r="N112" i="3"/>
  <c r="G40" i="3"/>
  <c r="F112" i="3"/>
  <c r="G113" i="3"/>
  <c r="O74" i="3"/>
  <c r="M113" i="3"/>
  <c r="M112" i="3" s="1"/>
  <c r="N41" i="3"/>
  <c r="X22" i="2"/>
  <c r="S22" i="2"/>
  <c r="O22" i="2"/>
  <c r="O21" i="2"/>
  <c r="K22" i="2"/>
  <c r="O158" i="2"/>
  <c r="O157" i="2"/>
  <c r="O154" i="2"/>
  <c r="O153" i="2"/>
  <c r="O151" i="2"/>
  <c r="O150" i="2"/>
  <c r="G158" i="2"/>
  <c r="G150" i="2"/>
  <c r="G112" i="3" l="1"/>
  <c r="O113" i="3"/>
  <c r="O41" i="3"/>
  <c r="N40" i="3"/>
  <c r="O40" i="3" s="1"/>
  <c r="O112" i="3"/>
  <c r="G132" i="2"/>
  <c r="G133" i="2"/>
  <c r="G136" i="2"/>
  <c r="G137" i="2"/>
  <c r="G138" i="2"/>
  <c r="G139" i="2"/>
  <c r="G140" i="2"/>
  <c r="G22" i="2" l="1"/>
  <c r="X21" i="2" l="1"/>
  <c r="S21" i="2"/>
  <c r="K21" i="2"/>
  <c r="O149" i="2"/>
  <c r="O139" i="2"/>
  <c r="O138" i="2"/>
  <c r="O137" i="2"/>
  <c r="O136" i="2"/>
  <c r="O135" i="2"/>
  <c r="O134" i="2"/>
  <c r="O133" i="2"/>
  <c r="O132" i="2"/>
  <c r="O131" i="2"/>
  <c r="O130" i="2"/>
  <c r="G131" i="2"/>
  <c r="M42" i="2" l="1"/>
  <c r="G21" i="2" l="1"/>
  <c r="K13" i="2"/>
  <c r="X20" i="2" l="1"/>
  <c r="S20" i="2"/>
  <c r="O20" i="2"/>
  <c r="K20" i="2"/>
  <c r="O159" i="2"/>
  <c r="G20" i="2" l="1"/>
  <c r="X19" i="2" l="1"/>
  <c r="S19" i="2"/>
  <c r="O19" i="2"/>
  <c r="K19" i="2" l="1"/>
  <c r="G19" i="2" l="1"/>
  <c r="X18" i="2" l="1"/>
  <c r="S18" i="2"/>
  <c r="O18" i="2"/>
  <c r="K18" i="2"/>
  <c r="G123" i="2"/>
  <c r="G18" i="2" l="1"/>
  <c r="G75" i="2" l="1"/>
  <c r="G73" i="2"/>
  <c r="G72" i="2"/>
  <c r="G71" i="2"/>
  <c r="G70" i="2"/>
  <c r="G69" i="2"/>
  <c r="G68" i="2"/>
  <c r="G67" i="2"/>
  <c r="G66" i="2"/>
  <c r="G65" i="2"/>
  <c r="X17" i="2" l="1"/>
  <c r="S17" i="2"/>
  <c r="O17" i="2"/>
  <c r="K17" i="2"/>
  <c r="G159" i="2"/>
  <c r="G17" i="2" l="1"/>
  <c r="X16" i="2" l="1"/>
  <c r="S16" i="2"/>
  <c r="K16" i="2"/>
  <c r="G148" i="2"/>
  <c r="F160" i="2"/>
  <c r="E160" i="2"/>
  <c r="N160" i="2"/>
  <c r="M160" i="2"/>
  <c r="E125" i="2"/>
  <c r="G141" i="2" s="1"/>
  <c r="F125" i="2"/>
  <c r="O16" i="2" l="1"/>
  <c r="G16" i="2" l="1"/>
  <c r="N158" i="2" l="1"/>
  <c r="M158" i="2"/>
  <c r="I149" i="2"/>
  <c r="I150" i="2" s="1"/>
  <c r="I151" i="2" s="1"/>
  <c r="I152" i="2" s="1"/>
  <c r="I153" i="2" s="1"/>
  <c r="I154" i="2" s="1"/>
  <c r="I155" i="2" s="1"/>
  <c r="I156" i="2" s="1"/>
  <c r="I157" i="2" s="1"/>
  <c r="B149" i="2"/>
  <c r="B150" i="2" s="1"/>
  <c r="B151" i="2" s="1"/>
  <c r="B152" i="2" s="1"/>
  <c r="B153" i="2" s="1"/>
  <c r="B154" i="2" s="1"/>
  <c r="B155" i="2" s="1"/>
  <c r="B156" i="2" s="1"/>
  <c r="B157" i="2" s="1"/>
  <c r="O148" i="2"/>
  <c r="X15" i="2"/>
  <c r="W23" i="2" l="1"/>
  <c r="V23" i="2"/>
  <c r="X14" i="2"/>
  <c r="X13" i="2"/>
  <c r="X12" i="2"/>
  <c r="X11" i="2"/>
  <c r="X23" i="2" l="1"/>
  <c r="J23" i="2" l="1"/>
  <c r="I23" i="2"/>
  <c r="S15" i="2"/>
  <c r="K15" i="2"/>
  <c r="O15" i="2" l="1"/>
  <c r="G15" i="2" l="1"/>
  <c r="S14" i="2" l="1"/>
  <c r="S13" i="2"/>
  <c r="O14" i="2"/>
  <c r="K14" i="2" l="1"/>
  <c r="O122" i="2"/>
  <c r="G122" i="2"/>
  <c r="F57" i="2" l="1"/>
  <c r="E57" i="2"/>
  <c r="G14" i="2"/>
  <c r="Q23" i="2" l="1"/>
  <c r="O13" i="2"/>
  <c r="G124" i="2"/>
  <c r="G13" i="2" l="1"/>
  <c r="G125" i="2" l="1"/>
  <c r="N125" i="2"/>
  <c r="O141" i="2" s="1"/>
  <c r="M125" i="2"/>
  <c r="O124" i="2"/>
  <c r="O123" i="2"/>
  <c r="I123" i="2"/>
  <c r="I124" i="2" s="1"/>
  <c r="B123" i="2"/>
  <c r="B124" i="2" s="1"/>
  <c r="O125" i="2" l="1"/>
  <c r="S12" i="2" l="1"/>
  <c r="O12" i="2"/>
  <c r="K12" i="2"/>
  <c r="F113" i="2" l="1"/>
  <c r="E113" i="2"/>
  <c r="G64" i="2" l="1"/>
  <c r="G12" i="2"/>
  <c r="N95" i="2" l="1"/>
  <c r="M95" i="2"/>
  <c r="F95" i="2"/>
  <c r="E95" i="2" l="1"/>
  <c r="E93" i="2" s="1"/>
  <c r="N93" i="2"/>
  <c r="M93" i="2"/>
  <c r="F93" i="2"/>
  <c r="O94" i="2"/>
  <c r="G94" i="2"/>
  <c r="O92" i="2"/>
  <c r="G92" i="2"/>
  <c r="O91" i="2"/>
  <c r="G91" i="2"/>
  <c r="O90" i="2"/>
  <c r="G90" i="2"/>
  <c r="O89" i="2"/>
  <c r="G89" i="2"/>
  <c r="O88" i="2"/>
  <c r="G88" i="2"/>
  <c r="O87" i="2"/>
  <c r="G87" i="2"/>
  <c r="O86" i="2"/>
  <c r="G86" i="2"/>
  <c r="O85" i="2"/>
  <c r="G85" i="2"/>
  <c r="O84" i="2"/>
  <c r="I84" i="2"/>
  <c r="I85" i="2" s="1"/>
  <c r="I86" i="2" s="1"/>
  <c r="I87" i="2" s="1"/>
  <c r="I88" i="2" s="1"/>
  <c r="I89" i="2" s="1"/>
  <c r="I90" i="2" s="1"/>
  <c r="I91" i="2" s="1"/>
  <c r="I92" i="2" s="1"/>
  <c r="G84" i="2"/>
  <c r="B84" i="2"/>
  <c r="B85" i="2" s="1"/>
  <c r="B86" i="2" s="1"/>
  <c r="B87" i="2" s="1"/>
  <c r="B88" i="2" s="1"/>
  <c r="B89" i="2" s="1"/>
  <c r="B90" i="2" s="1"/>
  <c r="B91" i="2" s="1"/>
  <c r="B92" i="2" s="1"/>
  <c r="O83" i="2"/>
  <c r="G83" i="2"/>
  <c r="O93" i="2" l="1"/>
  <c r="G93" i="2"/>
  <c r="N114" i="2" l="1"/>
  <c r="M114" i="2"/>
  <c r="F114" i="2"/>
  <c r="F112" i="2" s="1"/>
  <c r="E114" i="2"/>
  <c r="N142" i="2"/>
  <c r="N140" i="2" s="1"/>
  <c r="M142" i="2"/>
  <c r="M140" i="2" s="1"/>
  <c r="F142" i="2"/>
  <c r="F140" i="2" s="1"/>
  <c r="E142" i="2"/>
  <c r="E140" i="2" s="1"/>
  <c r="I131" i="2"/>
  <c r="I132" i="2" s="1"/>
  <c r="I133" i="2" s="1"/>
  <c r="I134" i="2" s="1"/>
  <c r="I135" i="2" s="1"/>
  <c r="I136" i="2" s="1"/>
  <c r="I137" i="2" s="1"/>
  <c r="I138" i="2" s="1"/>
  <c r="I139" i="2" s="1"/>
  <c r="B131" i="2"/>
  <c r="B132" i="2" s="1"/>
  <c r="B133" i="2" s="1"/>
  <c r="B134" i="2" s="1"/>
  <c r="B135" i="2" s="1"/>
  <c r="B136" i="2" s="1"/>
  <c r="B137" i="2" s="1"/>
  <c r="B138" i="2" s="1"/>
  <c r="B139" i="2" s="1"/>
  <c r="N76" i="2"/>
  <c r="N74" i="2" s="1"/>
  <c r="M76" i="2"/>
  <c r="F77" i="2"/>
  <c r="F74" i="2" s="1"/>
  <c r="E77" i="2"/>
  <c r="E74" i="2" s="1"/>
  <c r="N42" i="2"/>
  <c r="F42" i="2"/>
  <c r="E42" i="2"/>
  <c r="E40" i="2" s="1"/>
  <c r="O140" i="2" l="1"/>
  <c r="G74" i="2"/>
  <c r="F40" i="2"/>
  <c r="O111" i="2" l="1"/>
  <c r="G111" i="2"/>
  <c r="O110" i="2"/>
  <c r="G110" i="2"/>
  <c r="O109" i="2"/>
  <c r="G109" i="2"/>
  <c r="O108" i="2"/>
  <c r="G108" i="2"/>
  <c r="O107" i="2"/>
  <c r="G107" i="2"/>
  <c r="O106" i="2"/>
  <c r="G106" i="2"/>
  <c r="O105" i="2"/>
  <c r="G105" i="2"/>
  <c r="O104" i="2"/>
  <c r="G104" i="2"/>
  <c r="O103" i="2"/>
  <c r="I103" i="2"/>
  <c r="I104" i="2" s="1"/>
  <c r="I105" i="2" s="1"/>
  <c r="I106" i="2" s="1"/>
  <c r="I107" i="2" s="1"/>
  <c r="I108" i="2" s="1"/>
  <c r="I109" i="2" s="1"/>
  <c r="I110" i="2" s="1"/>
  <c r="I111" i="2" s="1"/>
  <c r="G103" i="2"/>
  <c r="B103" i="2"/>
  <c r="B104" i="2" s="1"/>
  <c r="B105" i="2" s="1"/>
  <c r="B106" i="2" s="1"/>
  <c r="B107" i="2" s="1"/>
  <c r="B108" i="2" s="1"/>
  <c r="B109" i="2" s="1"/>
  <c r="B110" i="2" s="1"/>
  <c r="B111" i="2" s="1"/>
  <c r="O102" i="2"/>
  <c r="G102" i="2"/>
  <c r="O55" i="2" l="1"/>
  <c r="O56" i="2"/>
  <c r="G55" i="2"/>
  <c r="G56" i="2"/>
  <c r="G49" i="2" l="1"/>
  <c r="O49" i="2"/>
  <c r="O73" i="2"/>
  <c r="O72" i="2"/>
  <c r="O71" i="2"/>
  <c r="O70" i="2"/>
  <c r="O69" i="2"/>
  <c r="O68" i="2"/>
  <c r="O67" i="2"/>
  <c r="O66" i="2"/>
  <c r="O65" i="2"/>
  <c r="I65" i="2"/>
  <c r="I66" i="2" s="1"/>
  <c r="I67" i="2" s="1"/>
  <c r="I68" i="2" s="1"/>
  <c r="I69" i="2" s="1"/>
  <c r="I70" i="2" s="1"/>
  <c r="I71" i="2" s="1"/>
  <c r="I72" i="2" s="1"/>
  <c r="I73" i="2" s="1"/>
  <c r="B65" i="2"/>
  <c r="B66" i="2" s="1"/>
  <c r="B67" i="2" s="1"/>
  <c r="B68" i="2" s="1"/>
  <c r="B69" i="2" s="1"/>
  <c r="B70" i="2" s="1"/>
  <c r="B71" i="2" s="1"/>
  <c r="B72" i="2" s="1"/>
  <c r="B73" i="2" s="1"/>
  <c r="O64" i="2"/>
  <c r="I31" i="2"/>
  <c r="I32" i="2" s="1"/>
  <c r="I33" i="2" s="1"/>
  <c r="I34" i="2" s="1"/>
  <c r="I35" i="2" s="1"/>
  <c r="I36" i="2" s="1"/>
  <c r="I37" i="2" s="1"/>
  <c r="I38" i="2" s="1"/>
  <c r="I39" i="2" s="1"/>
  <c r="N57" i="2" l="1"/>
  <c r="N113" i="2" s="1"/>
  <c r="M57" i="2"/>
  <c r="M113" i="2" s="1"/>
  <c r="M112" i="2" s="1"/>
  <c r="O54" i="2"/>
  <c r="O53" i="2"/>
  <c r="O52" i="2"/>
  <c r="O51" i="2"/>
  <c r="O50" i="2"/>
  <c r="G54" i="2"/>
  <c r="G53" i="2"/>
  <c r="G52" i="2"/>
  <c r="G51" i="2"/>
  <c r="G50" i="2"/>
  <c r="O39" i="2"/>
  <c r="O38" i="2"/>
  <c r="O37" i="2"/>
  <c r="O36" i="2"/>
  <c r="O35" i="2"/>
  <c r="O34" i="2"/>
  <c r="O33" i="2"/>
  <c r="O32" i="2"/>
  <c r="O31" i="2"/>
  <c r="O30" i="2"/>
  <c r="G39" i="2"/>
  <c r="G38" i="2"/>
  <c r="G37" i="2"/>
  <c r="G36" i="2"/>
  <c r="G35" i="2"/>
  <c r="G34" i="2"/>
  <c r="G33" i="2"/>
  <c r="G32" i="2"/>
  <c r="G31" i="2"/>
  <c r="G30" i="2"/>
  <c r="B31" i="2"/>
  <c r="B32" i="2" s="1"/>
  <c r="B33" i="2" s="1"/>
  <c r="B34" i="2" s="1"/>
  <c r="B35" i="2" s="1"/>
  <c r="B36" i="2" s="1"/>
  <c r="B37" i="2" s="1"/>
  <c r="B38" i="2" s="1"/>
  <c r="B39" i="2" s="1"/>
  <c r="E23" i="2"/>
  <c r="M41" i="2" s="1"/>
  <c r="M40" i="2" s="1"/>
  <c r="N112" i="2" l="1"/>
  <c r="O112" i="2" s="1"/>
  <c r="O113" i="2"/>
  <c r="O57" i="2"/>
  <c r="G57" i="2"/>
  <c r="N23" i="2"/>
  <c r="M23" i="2"/>
  <c r="O11" i="2"/>
  <c r="R23" i="2"/>
  <c r="S23" i="2" s="1"/>
  <c r="S11" i="2"/>
  <c r="K11" i="2"/>
  <c r="F23" i="2"/>
  <c r="G11" i="2"/>
  <c r="G23" i="2" l="1"/>
  <c r="N41" i="2"/>
  <c r="N40" i="2" s="1"/>
  <c r="O23" i="2"/>
  <c r="K23" i="2"/>
  <c r="O41" i="2" l="1"/>
  <c r="O40" i="2"/>
  <c r="M74" i="2"/>
  <c r="O74" i="2" s="1"/>
  <c r="O75" i="2"/>
  <c r="G113" i="2"/>
  <c r="E112" i="2"/>
  <c r="G112" i="2" s="1"/>
  <c r="G41" i="2" l="1"/>
  <c r="G40" i="2"/>
</calcChain>
</file>

<file path=xl/sharedStrings.xml><?xml version="1.0" encoding="utf-8"?>
<sst xmlns="http://schemas.openxmlformats.org/spreadsheetml/2006/main" count="530" uniqueCount="117">
  <si>
    <t>CHEVROLET</t>
  </si>
  <si>
    <t>RENAULT</t>
  </si>
  <si>
    <t>KIA</t>
  </si>
  <si>
    <t>FORD</t>
  </si>
  <si>
    <t>MAZDA</t>
  </si>
  <si>
    <t>NISSAN</t>
  </si>
  <si>
    <t>TOYOTA</t>
  </si>
  <si>
    <t>VOLKSWAGEN</t>
  </si>
  <si>
    <t>SUZUKI</t>
  </si>
  <si>
    <t>OTRAS</t>
  </si>
  <si>
    <t>MOTOS</t>
  </si>
  <si>
    <t>MERCEDES BENZ</t>
  </si>
  <si>
    <t>MARCA</t>
  </si>
  <si>
    <t>Automovil</t>
  </si>
  <si>
    <t>Utilitario</t>
  </si>
  <si>
    <t>Comercial Carga &lt;10,5T</t>
  </si>
  <si>
    <t>Pick Up</t>
  </si>
  <si>
    <t>Taxi</t>
  </si>
  <si>
    <t>Comercial Pasajeros</t>
  </si>
  <si>
    <t>Van</t>
  </si>
  <si>
    <t>Comercial Carga &gt;10,5T</t>
  </si>
  <si>
    <t>ENERO</t>
  </si>
  <si>
    <t>HYUNDAI</t>
  </si>
  <si>
    <t>BMW</t>
  </si>
  <si>
    <t>VOLVO</t>
  </si>
  <si>
    <t>AUDI</t>
  </si>
  <si>
    <t>LAND ROVER</t>
  </si>
  <si>
    <t>MINI</t>
  </si>
  <si>
    <t>JAGUAR</t>
  </si>
  <si>
    <t>PORSCHE</t>
  </si>
  <si>
    <t>VEHICULOS HIBRIDOS Y ELECTRICOS</t>
  </si>
  <si>
    <t>FEBRERO</t>
  </si>
  <si>
    <t>MARZO</t>
  </si>
  <si>
    <t>JEEP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</si>
  <si>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</si>
  <si>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</si>
  <si>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</si>
  <si>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</si>
  <si>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</si>
  <si>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</si>
  <si>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</si>
  <si>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</si>
  <si>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</si>
  <si>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</si>
  <si>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MARCAS PREMIUM ACUMULADO</t>
  </si>
  <si>
    <t>DS</t>
  </si>
  <si>
    <t>Fuente: RUNT. Calculos ANDEMOS.</t>
  </si>
  <si>
    <t>VAR %</t>
  </si>
  <si>
    <t>TOTAL</t>
  </si>
  <si>
    <t>VEHICULOS</t>
  </si>
  <si>
    <t>MES</t>
  </si>
  <si>
    <t>VEHICULOS MES</t>
  </si>
  <si>
    <t>VEHICULOS ACUMULADO</t>
  </si>
  <si>
    <t>MARCAS PREMIUM</t>
  </si>
  <si>
    <t>SEGMENTOS</t>
  </si>
  <si>
    <t>SEGMENTO MES</t>
  </si>
  <si>
    <t>SEGMENTO ACUMULADO</t>
  </si>
  <si>
    <t>INFORME GENERAL DE CIFRAS</t>
  </si>
  <si>
    <t>REGISTRO INICIAL DE VEHICULOS Y MOTOCICLETAS</t>
  </si>
  <si>
    <t>Top10</t>
  </si>
  <si>
    <t>MARCAS PREMIUM MES</t>
  </si>
  <si>
    <t>CIUDADES</t>
  </si>
  <si>
    <t>BOGOTA</t>
  </si>
  <si>
    <t>CALI</t>
  </si>
  <si>
    <t>MEDELLIN</t>
  </si>
  <si>
    <t>ENVIGADO</t>
  </si>
  <si>
    <t>BARRANQUILLA</t>
  </si>
  <si>
    <t>FUNZA</t>
  </si>
  <si>
    <t>SABANETA</t>
  </si>
  <si>
    <t>PEREIRA</t>
  </si>
  <si>
    <t>MANIZALES</t>
  </si>
  <si>
    <t>GIRON</t>
  </si>
  <si>
    <t>MOTOS MES</t>
  </si>
  <si>
    <t>BAJAJ</t>
  </si>
  <si>
    <t>YAMAHA</t>
  </si>
  <si>
    <t>HONDA</t>
  </si>
  <si>
    <t>AKT</t>
  </si>
  <si>
    <t>KYMCO</t>
  </si>
  <si>
    <t>VICTORY</t>
  </si>
  <si>
    <t>HERO</t>
  </si>
  <si>
    <t>TVS</t>
  </si>
  <si>
    <t>KTM</t>
  </si>
  <si>
    <t>MOTOS ACUMULADO</t>
  </si>
  <si>
    <t>CIUDADES MES</t>
  </si>
  <si>
    <t>CIUDADES ACUMULADO</t>
  </si>
  <si>
    <t>TECNOLOGIA</t>
  </si>
  <si>
    <t>HEV</t>
  </si>
  <si>
    <t>PHEV</t>
  </si>
  <si>
    <t>BEV</t>
  </si>
  <si>
    <t>Fuente: RUNT. Calculos ANDEMOS.Solo incluye Automoviles y Utilitarios</t>
  </si>
  <si>
    <t xml:space="preserve">                   *NO SE AGRUPA POR AREAS METROPOLITANAS, POR EJEMPLO EN EL CASO DE MEDELLIN ENVIGADO VA POR APARTE</t>
  </si>
  <si>
    <t xml:space="preserve">MOTOS ELECTRICAS </t>
  </si>
  <si>
    <t>MOTOS EV MES</t>
  </si>
  <si>
    <t>MOTOS EV ACUMULADO</t>
  </si>
  <si>
    <t>STARKER</t>
  </si>
  <si>
    <t>ENERGY MOTION</t>
  </si>
  <si>
    <t>ELEKTROMOTORES</t>
  </si>
  <si>
    <t>ELECTRIKA</t>
  </si>
  <si>
    <t>AIMA</t>
  </si>
  <si>
    <t>NIU</t>
  </si>
  <si>
    <t>BIN</t>
  </si>
  <si>
    <t>BENLG</t>
  </si>
  <si>
    <t>QSMOTOR</t>
  </si>
  <si>
    <t>SPORT POWER NEW/ELECTRIKA</t>
  </si>
  <si>
    <t>BYD</t>
  </si>
  <si>
    <t>ZP</t>
  </si>
  <si>
    <t>STARK</t>
  </si>
  <si>
    <t>ZERO</t>
  </si>
  <si>
    <t>STÄRKER</t>
  </si>
  <si>
    <t>CIRCULA VERDE</t>
  </si>
  <si>
    <t>BELLO</t>
  </si>
  <si>
    <t>LEXUS</t>
  </si>
  <si>
    <t>CHIA</t>
  </si>
  <si>
    <t>TAILG</t>
  </si>
  <si>
    <t>COTA</t>
  </si>
  <si>
    <t>LIANKE</t>
  </si>
  <si>
    <t>UNITEC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</si>
</sst>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2060"/>
      <name val="Century Gothic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indexed="64"/>
      </bottom>
      <diagonal/>
    </border>
    <border>
      <left/>
      <right/>
      <top style="medium">
        <color theme="8" tint="-0.249977111117893"/>
      </top>
      <bottom style="medium">
        <color indexed="64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indexed="64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indexed="64"/>
      </right>
      <top style="medium">
        <color theme="8" tint="-0.249977111117893"/>
      </top>
      <bottom/>
      <diagonal/>
    </border>
    <border>
      <left style="medium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0" xfId="0" applyFont="1" applyFill="1"/>
    <xf numFmtId="41" fontId="8" fillId="2" borderId="4" xfId="1" applyFont="1" applyFill="1" applyBorder="1"/>
    <xf numFmtId="41" fontId="8" fillId="2" borderId="0" xfId="1" applyFont="1" applyFill="1" applyBorder="1"/>
    <xf numFmtId="41" fontId="8" fillId="4" borderId="4" xfId="1" applyFont="1" applyFill="1" applyBorder="1"/>
    <xf numFmtId="41" fontId="8" fillId="4" borderId="0" xfId="1" applyFont="1" applyFill="1" applyBorder="1"/>
    <xf numFmtId="41" fontId="8" fillId="3" borderId="12" xfId="1" applyFont="1" applyFill="1" applyBorder="1"/>
    <xf numFmtId="41" fontId="8" fillId="3" borderId="13" xfId="1" applyFont="1" applyFill="1" applyBorder="1"/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41" fontId="8" fillId="4" borderId="12" xfId="1" applyFont="1" applyFill="1" applyBorder="1"/>
    <xf numFmtId="41" fontId="8" fillId="4" borderId="13" xfId="1" applyFont="1" applyFill="1" applyBorder="1"/>
    <xf numFmtId="164" fontId="13" fillId="0" borderId="14" xfId="2" applyNumberFormat="1" applyFont="1" applyBorder="1"/>
    <xf numFmtId="41" fontId="8" fillId="2" borderId="2" xfId="1" applyFont="1" applyFill="1" applyBorder="1"/>
    <xf numFmtId="41" fontId="8" fillId="2" borderId="11" xfId="1" applyFont="1" applyFill="1" applyBorder="1"/>
    <xf numFmtId="164" fontId="13" fillId="0" borderId="3" xfId="2" applyNumberFormat="1" applyFont="1" applyBorder="1"/>
    <xf numFmtId="164" fontId="13" fillId="0" borderId="5" xfId="2" applyNumberFormat="1" applyFont="1" applyBorder="1"/>
    <xf numFmtId="164" fontId="13" fillId="0" borderId="7" xfId="2" applyNumberFormat="1" applyFont="1" applyBorder="1"/>
    <xf numFmtId="41" fontId="0" fillId="2" borderId="0" xfId="0" applyNumberFormat="1" applyFill="1"/>
    <xf numFmtId="0" fontId="8" fillId="2" borderId="4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41" fontId="2" fillId="2" borderId="0" xfId="0" applyNumberFormat="1" applyFont="1" applyFill="1"/>
    <xf numFmtId="0" fontId="2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4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4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8" fillId="2" borderId="1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164" fontId="0" fillId="2" borderId="0" xfId="2" applyNumberFormat="1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7" fillId="2" borderId="0" xfId="3" applyFont="1" applyFill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4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53"/>
      <tableStyleElement type="headerRow" dxfId="452"/>
    </tableStyle>
  </tableStyles>
  <colors>
    <mruColors>
      <color rgb="FF0033CC"/>
      <color rgb="FF92B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hyperlink" Target="#'2019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072" y="1219081"/>
          <a:ext cx="2925535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MAYO 2020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8283</xdr:colOff>
      <xdr:row>58</xdr:row>
      <xdr:rowOff>173935</xdr:rowOff>
    </xdr:from>
    <xdr:to>
      <xdr:col>2</xdr:col>
      <xdr:colOff>1151283</xdr:colOff>
      <xdr:row>60</xdr:row>
      <xdr:rowOff>16566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0708" y="12537385"/>
          <a:ext cx="1666875" cy="24268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Premium</a:t>
          </a:r>
        </a:p>
      </xdr:txBody>
    </xdr:sp>
    <xdr:clientData/>
  </xdr:twoCellAnchor>
  <xdr:twoCellAnchor>
    <xdr:from>
      <xdr:col>0</xdr:col>
      <xdr:colOff>347869</xdr:colOff>
      <xdr:row>43</xdr:row>
      <xdr:rowOff>182217</xdr:rowOff>
    </xdr:from>
    <xdr:to>
      <xdr:col>3</xdr:col>
      <xdr:colOff>33130</xdr:colOff>
      <xdr:row>45</xdr:row>
      <xdr:rowOff>24848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7869" y="9497667"/>
          <a:ext cx="2847561" cy="24268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Segmentos Vehiculos</a:t>
          </a:r>
        </a:p>
      </xdr:txBody>
    </xdr:sp>
    <xdr:clientData/>
  </xdr:twoCellAnchor>
  <xdr:twoCellAnchor>
    <xdr:from>
      <xdr:col>1</xdr:col>
      <xdr:colOff>1</xdr:colOff>
      <xdr:row>25</xdr:row>
      <xdr:rowOff>0</xdr:rowOff>
    </xdr:from>
    <xdr:to>
      <xdr:col>2</xdr:col>
      <xdr:colOff>1457740</xdr:colOff>
      <xdr:row>26</xdr:row>
      <xdr:rowOff>49696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426" y="5695950"/>
          <a:ext cx="1981614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VEHICULOS</a:t>
          </a:r>
        </a:p>
      </xdr:txBody>
    </xdr:sp>
    <xdr:clientData/>
  </xdr:twoCellAnchor>
  <xdr:twoCellAnchor>
    <xdr:from>
      <xdr:col>0</xdr:col>
      <xdr:colOff>347870</xdr:colOff>
      <xdr:row>96</xdr:row>
      <xdr:rowOff>165652</xdr:rowOff>
    </xdr:from>
    <xdr:to>
      <xdr:col>2</xdr:col>
      <xdr:colOff>554935</xdr:colOff>
      <xdr:row>98</xdr:row>
      <xdr:rowOff>41414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7870" y="20177677"/>
          <a:ext cx="1083365" cy="266287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Ciudades</a:t>
          </a:r>
        </a:p>
      </xdr:txBody>
    </xdr:sp>
    <xdr:clientData/>
  </xdr:twoCellAnchor>
  <xdr:twoCellAnchor>
    <xdr:from>
      <xdr:col>0</xdr:col>
      <xdr:colOff>339586</xdr:colOff>
      <xdr:row>115</xdr:row>
      <xdr:rowOff>140803</xdr:rowOff>
    </xdr:from>
    <xdr:to>
      <xdr:col>6</xdr:col>
      <xdr:colOff>56029</xdr:colOff>
      <xdr:row>117</xdr:row>
      <xdr:rowOff>33616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9586" y="23972353"/>
          <a:ext cx="4450368" cy="273813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Vehículos Hibridos y Eléctricos - HEV, PHEV y BEV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2</xdr:col>
      <xdr:colOff>256761</xdr:colOff>
      <xdr:row>79</xdr:row>
      <xdr:rowOff>66262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2425" y="16392525"/>
          <a:ext cx="780636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</a:t>
          </a: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6</xdr:col>
      <xdr:colOff>500300</xdr:colOff>
      <xdr:row>171</xdr:row>
      <xdr:rowOff>64939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34225" y="33563989"/>
          <a:ext cx="6973707" cy="144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1151282</xdr:colOff>
      <xdr:row>144</xdr:row>
      <xdr:rowOff>49696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2425" y="29441775"/>
          <a:ext cx="1675157" cy="240196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 Eléctricas</a:t>
          </a:r>
        </a:p>
      </xdr:txBody>
    </xdr:sp>
    <xdr:clientData/>
  </xdr:twoCellAnchor>
  <xdr:twoCellAnchor editAs="oneCell">
    <xdr:from>
      <xdr:col>14</xdr:col>
      <xdr:colOff>557893</xdr:colOff>
      <xdr:row>1</xdr:row>
      <xdr:rowOff>136071</xdr:rowOff>
    </xdr:from>
    <xdr:to>
      <xdr:col>14</xdr:col>
      <xdr:colOff>557893</xdr:colOff>
      <xdr:row>7</xdr:row>
      <xdr:rowOff>179614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37D06DC-7C50-443E-89F6-923792C6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318" y="326571"/>
          <a:ext cx="5356939" cy="1186543"/>
        </a:xfrm>
        <a:prstGeom prst="rect">
          <a:avLst/>
        </a:prstGeom>
      </xdr:spPr>
    </xdr:pic>
    <xdr:clientData/>
  </xdr:twoCellAnchor>
  <xdr:twoCellAnchor editAs="oneCell">
    <xdr:from>
      <xdr:col>14</xdr:col>
      <xdr:colOff>582707</xdr:colOff>
      <xdr:row>0</xdr:row>
      <xdr:rowOff>67236</xdr:rowOff>
    </xdr:from>
    <xdr:to>
      <xdr:col>23</xdr:col>
      <xdr:colOff>643219</xdr:colOff>
      <xdr:row>7</xdr:row>
      <xdr:rowOff>100854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67236"/>
          <a:ext cx="51816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392206</xdr:colOff>
      <xdr:row>161</xdr:row>
      <xdr:rowOff>44823</xdr:rowOff>
    </xdr:from>
    <xdr:to>
      <xdr:col>16</xdr:col>
      <xdr:colOff>87158</xdr:colOff>
      <xdr:row>173</xdr:row>
      <xdr:rowOff>168088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118" y="33371117"/>
          <a:ext cx="7281334" cy="2409265"/>
        </a:xfrm>
        <a:prstGeom prst="rect">
          <a:avLst/>
        </a:prstGeom>
      </xdr:spPr>
    </xdr:pic>
    <xdr:clientData/>
  </xdr:twoCellAnchor>
  <xdr:twoCellAnchor>
    <xdr:from>
      <xdr:col>10</xdr:col>
      <xdr:colOff>605117</xdr:colOff>
      <xdr:row>1</xdr:row>
      <xdr:rowOff>67234</xdr:rowOff>
    </xdr:from>
    <xdr:to>
      <xdr:col>13</xdr:col>
      <xdr:colOff>526675</xdr:colOff>
      <xdr:row>2</xdr:row>
      <xdr:rowOff>358587</xdr:rowOff>
    </xdr:to>
    <xdr:sp macro="" textlink="">
      <xdr:nvSpPr>
        <xdr:cNvPr id="14" name="Rectángulo redondeado 13">
          <a:hlinkClick xmlns:r="http://schemas.openxmlformats.org/officeDocument/2006/relationships" r:id="rId4"/>
        </xdr:cNvPr>
        <xdr:cNvSpPr/>
      </xdr:nvSpPr>
      <xdr:spPr>
        <a:xfrm>
          <a:off x="7877735" y="257734"/>
          <a:ext cx="2297205" cy="481853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Ver año 2019 aquí</a:t>
          </a:r>
        </a:p>
      </xdr:txBody>
    </xdr:sp>
    <xdr:clientData/>
  </xdr:twoCellAnchor>
  <xdr:twoCellAnchor>
    <xdr:from>
      <xdr:col>10</xdr:col>
      <xdr:colOff>616323</xdr:colOff>
      <xdr:row>3</xdr:row>
      <xdr:rowOff>235323</xdr:rowOff>
    </xdr:from>
    <xdr:to>
      <xdr:col>13</xdr:col>
      <xdr:colOff>526676</xdr:colOff>
      <xdr:row>6</xdr:row>
      <xdr:rowOff>100853</xdr:rowOff>
    </xdr:to>
    <xdr:sp macro="" textlink="">
      <xdr:nvSpPr>
        <xdr:cNvPr id="15" name="Rectángulo redondeado 14"/>
        <xdr:cNvSpPr/>
      </xdr:nvSpPr>
      <xdr:spPr>
        <a:xfrm>
          <a:off x="7888941" y="1019735"/>
          <a:ext cx="2286000" cy="571500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/>
            <a:t>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6799" y="1141224"/>
          <a:ext cx="2178030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DICIEMBRE 2019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8283</xdr:colOff>
      <xdr:row>58</xdr:row>
      <xdr:rowOff>173935</xdr:rowOff>
    </xdr:from>
    <xdr:to>
      <xdr:col>2</xdr:col>
      <xdr:colOff>1151283</xdr:colOff>
      <xdr:row>60</xdr:row>
      <xdr:rowOff>16566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4435" y="11902109"/>
          <a:ext cx="1664805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Premium</a:t>
          </a:r>
        </a:p>
      </xdr:txBody>
    </xdr:sp>
    <xdr:clientData/>
  </xdr:twoCellAnchor>
  <xdr:twoCellAnchor>
    <xdr:from>
      <xdr:col>0</xdr:col>
      <xdr:colOff>347869</xdr:colOff>
      <xdr:row>43</xdr:row>
      <xdr:rowOff>182217</xdr:rowOff>
    </xdr:from>
    <xdr:to>
      <xdr:col>3</xdr:col>
      <xdr:colOff>33130</xdr:colOff>
      <xdr:row>45</xdr:row>
      <xdr:rowOff>24848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7869" y="9483587"/>
          <a:ext cx="2103783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Segmentos Vehiculos</a:t>
          </a:r>
        </a:p>
      </xdr:txBody>
    </xdr:sp>
    <xdr:clientData/>
  </xdr:twoCellAnchor>
  <xdr:twoCellAnchor>
    <xdr:from>
      <xdr:col>1</xdr:col>
      <xdr:colOff>1</xdr:colOff>
      <xdr:row>25</xdr:row>
      <xdr:rowOff>0</xdr:rowOff>
    </xdr:from>
    <xdr:to>
      <xdr:col>2</xdr:col>
      <xdr:colOff>1457740</xdr:colOff>
      <xdr:row>26</xdr:row>
      <xdr:rowOff>49696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6153" y="5715000"/>
          <a:ext cx="1979544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VEHICULOS</a:t>
          </a:r>
        </a:p>
      </xdr:txBody>
    </xdr:sp>
    <xdr:clientData/>
  </xdr:twoCellAnchor>
  <xdr:twoCellAnchor>
    <xdr:from>
      <xdr:col>0</xdr:col>
      <xdr:colOff>347870</xdr:colOff>
      <xdr:row>96</xdr:row>
      <xdr:rowOff>165652</xdr:rowOff>
    </xdr:from>
    <xdr:to>
      <xdr:col>2</xdr:col>
      <xdr:colOff>554935</xdr:colOff>
      <xdr:row>98</xdr:row>
      <xdr:rowOff>41414</xdr:rowOff>
    </xdr:to>
    <xdr:sp macro="" textlink="">
      <xdr:nvSpPr>
        <xdr:cNvPr id="9" name="Rectángulo redondead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7870" y="20168152"/>
          <a:ext cx="1085022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Ciudades</a:t>
          </a:r>
        </a:p>
      </xdr:txBody>
    </xdr:sp>
    <xdr:clientData/>
  </xdr:twoCellAnchor>
  <xdr:twoCellAnchor>
    <xdr:from>
      <xdr:col>0</xdr:col>
      <xdr:colOff>339586</xdr:colOff>
      <xdr:row>115</xdr:row>
      <xdr:rowOff>140803</xdr:rowOff>
    </xdr:from>
    <xdr:to>
      <xdr:col>6</xdr:col>
      <xdr:colOff>56029</xdr:colOff>
      <xdr:row>117</xdr:row>
      <xdr:rowOff>33616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9586" y="24087774"/>
          <a:ext cx="4456531" cy="273813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Vehículos Hibridos y Eléctricos - HEV, PHEV y BEV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2</xdr:col>
      <xdr:colOff>256761</xdr:colOff>
      <xdr:row>79</xdr:row>
      <xdr:rowOff>66262</xdr:rowOff>
    </xdr:to>
    <xdr:sp macro="" textlink="">
      <xdr:nvSpPr>
        <xdr:cNvPr id="12" name="Rectángulo redondead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6152" y="16217348"/>
          <a:ext cx="778566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</a:t>
          </a: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16</xdr:col>
      <xdr:colOff>616007</xdr:colOff>
      <xdr:row>171</xdr:row>
      <xdr:rowOff>64939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62800" y="33750407"/>
          <a:ext cx="7000921" cy="144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1151282</xdr:colOff>
      <xdr:row>144</xdr:row>
      <xdr:rowOff>49696</xdr:rowOff>
    </xdr:to>
    <xdr:sp macro="" textlink="">
      <xdr:nvSpPr>
        <xdr:cNvPr id="14" name="Rectángulo redondeado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2425" y="29365575"/>
          <a:ext cx="1675157" cy="240196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 Eléctricas</a:t>
          </a:r>
        </a:p>
      </xdr:txBody>
    </xdr:sp>
    <xdr:clientData/>
  </xdr:twoCellAnchor>
  <xdr:twoCellAnchor editAs="oneCell">
    <xdr:from>
      <xdr:col>14</xdr:col>
      <xdr:colOff>557893</xdr:colOff>
      <xdr:row>1</xdr:row>
      <xdr:rowOff>136071</xdr:rowOff>
    </xdr:from>
    <xdr:to>
      <xdr:col>24</xdr:col>
      <xdr:colOff>95057</xdr:colOff>
      <xdr:row>6</xdr:row>
      <xdr:rowOff>27214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37D06DC-7C50-443E-89F6-923792C6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326571"/>
          <a:ext cx="5401843" cy="1183822"/>
        </a:xfrm>
        <a:prstGeom prst="rect">
          <a:avLst/>
        </a:prstGeom>
      </xdr:spPr>
    </xdr:pic>
    <xdr:clientData/>
  </xdr:twoCellAnchor>
  <xdr:twoCellAnchor>
    <xdr:from>
      <xdr:col>10</xdr:col>
      <xdr:colOff>338667</xdr:colOff>
      <xdr:row>2</xdr:row>
      <xdr:rowOff>285750</xdr:rowOff>
    </xdr:from>
    <xdr:to>
      <xdr:col>13</xdr:col>
      <xdr:colOff>666750</xdr:colOff>
      <xdr:row>4</xdr:row>
      <xdr:rowOff>105833</xdr:rowOff>
    </xdr:to>
    <xdr:sp macro="" textlink="">
      <xdr:nvSpPr>
        <xdr:cNvPr id="3" name="Rectángulo redondeado 2"/>
        <xdr:cNvSpPr/>
      </xdr:nvSpPr>
      <xdr:spPr>
        <a:xfrm>
          <a:off x="7620000" y="666750"/>
          <a:ext cx="2709333" cy="550333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 b="1"/>
            <a:t>2019</a:t>
          </a:r>
        </a:p>
      </xdr:txBody>
    </xdr:sp>
    <xdr:clientData/>
  </xdr:twoCellAnchor>
  <xdr:twoCellAnchor>
    <xdr:from>
      <xdr:col>10</xdr:col>
      <xdr:colOff>529166</xdr:colOff>
      <xdr:row>5</xdr:row>
      <xdr:rowOff>42333</xdr:rowOff>
    </xdr:from>
    <xdr:to>
      <xdr:col>12</xdr:col>
      <xdr:colOff>888999</xdr:colOff>
      <xdr:row>6</xdr:row>
      <xdr:rowOff>148166</xdr:rowOff>
    </xdr:to>
    <xdr:sp macro="" textlink="">
      <xdr:nvSpPr>
        <xdr:cNvPr id="4" name="Rectángulo 3">
          <a:hlinkClick xmlns:r="http://schemas.openxmlformats.org/officeDocument/2006/relationships" r:id="rId3"/>
        </xdr:cNvPr>
        <xdr:cNvSpPr/>
      </xdr:nvSpPr>
      <xdr:spPr>
        <a:xfrm>
          <a:off x="7810499" y="1344083"/>
          <a:ext cx="1799167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VOLVER</a:t>
          </a:r>
        </a:p>
      </xdr:txBody>
    </xdr:sp>
    <xdr:clientData/>
  </xdr:twoCellAnchor>
  <xdr:twoCellAnchor>
    <xdr:from>
      <xdr:col>12</xdr:col>
      <xdr:colOff>407459</xdr:colOff>
      <xdr:row>4</xdr:row>
      <xdr:rowOff>185207</xdr:rowOff>
    </xdr:from>
    <xdr:to>
      <xdr:col>12</xdr:col>
      <xdr:colOff>672043</xdr:colOff>
      <xdr:row>6</xdr:row>
      <xdr:rowOff>164040</xdr:rowOff>
    </xdr:to>
    <xdr:sp macro="" textlink="">
      <xdr:nvSpPr>
        <xdr:cNvPr id="8" name="Flecha curvada hacia arriba 7">
          <a:hlinkClick xmlns:r="http://schemas.openxmlformats.org/officeDocument/2006/relationships" r:id="rId3"/>
        </xdr:cNvPr>
        <xdr:cNvSpPr/>
      </xdr:nvSpPr>
      <xdr:spPr>
        <a:xfrm rot="16200000">
          <a:off x="9080501" y="1344082"/>
          <a:ext cx="359833" cy="264584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"/>
  <sheetViews>
    <sheetView tabSelected="1" zoomScale="85" zoomScaleNormal="85" zoomScalePageLayoutView="70" workbookViewId="0">
      <selection activeCell="X5" sqref="X5"/>
    </sheetView>
  </sheetViews>
  <sheetFormatPr baseColWidth="10" defaultColWidth="0" defaultRowHeight="15" customHeight="1" zeroHeight="1" x14ac:dyDescent="0.25"/>
  <cols>
    <col min="1" max="1" width="5.28515625" style="1" customWidth="1"/>
    <col min="2" max="2" width="7.85546875" style="1" customWidth="1"/>
    <col min="3" max="3" width="34.28515625" style="1" customWidth="1"/>
    <col min="4" max="4" width="2.140625" style="1" customWidth="1"/>
    <col min="5" max="7" width="10.7109375" style="1" customWidth="1"/>
    <col min="8" max="8" width="2.140625" style="1" customWidth="1"/>
    <col min="9" max="9" width="10.85546875" style="1" customWidth="1"/>
    <col min="10" max="10" width="14.140625" style="1" customWidth="1"/>
    <col min="11" max="11" width="19.28515625" style="1" customWidth="1"/>
    <col min="12" max="12" width="2.140625" style="1" customWidth="1"/>
    <col min="13" max="13" width="14.140625" style="1" customWidth="1"/>
    <col min="14" max="14" width="15.140625" style="1" customWidth="1"/>
    <col min="15" max="15" width="12.140625" style="1" customWidth="1"/>
    <col min="16" max="16" width="2.140625" style="1" customWidth="1"/>
    <col min="17" max="17" width="12.7109375" style="1" customWidth="1"/>
    <col min="18" max="18" width="13" style="1" customWidth="1"/>
    <col min="19" max="19" width="10.7109375" style="1" customWidth="1"/>
    <col min="20" max="20" width="2.140625" style="1" customWidth="1"/>
    <col min="21" max="21" width="2.28515625" style="1" customWidth="1"/>
    <col min="22" max="24" width="10.7109375" style="1" customWidth="1"/>
    <col min="25" max="25" width="11.42578125" style="1" customWidth="1"/>
    <col min="26" max="16384" width="11.42578125" style="1" hidden="1"/>
  </cols>
  <sheetData>
    <row r="1" spans="2:24" x14ac:dyDescent="0.25"/>
    <row r="2" spans="2:24" x14ac:dyDescent="0.25"/>
    <row r="3" spans="2:24" ht="31.5" x14ac:dyDescent="0.5">
      <c r="B3" s="7" t="s">
        <v>57</v>
      </c>
      <c r="S3" s="79"/>
    </row>
    <row r="4" spans="2:24" ht="25.5" x14ac:dyDescent="0.35">
      <c r="B4" s="7" t="s">
        <v>58</v>
      </c>
    </row>
    <row r="5" spans="2:24" x14ac:dyDescent="0.25"/>
    <row r="6" spans="2:24" x14ac:dyDescent="0.25"/>
    <row r="7" spans="2:24" x14ac:dyDescent="0.25"/>
    <row r="8" spans="2:24" ht="15.75" thickBot="1" x14ac:dyDescent="0.3">
      <c r="C8" s="2"/>
    </row>
    <row r="9" spans="2:24" ht="32.25" customHeight="1" thickBot="1" x14ac:dyDescent="0.3">
      <c r="B9" s="105" t="s">
        <v>50</v>
      </c>
      <c r="C9" s="106"/>
      <c r="D9" s="9"/>
      <c r="E9" s="90" t="s">
        <v>49</v>
      </c>
      <c r="F9" s="91"/>
      <c r="G9" s="92"/>
      <c r="H9" s="10"/>
      <c r="I9" s="90" t="s">
        <v>53</v>
      </c>
      <c r="J9" s="91"/>
      <c r="K9" s="92"/>
      <c r="L9" s="10"/>
      <c r="M9" s="90" t="s">
        <v>10</v>
      </c>
      <c r="N9" s="91"/>
      <c r="O9" s="92"/>
      <c r="P9" s="11"/>
      <c r="Q9" s="93" t="s">
        <v>30</v>
      </c>
      <c r="R9" s="94"/>
      <c r="S9" s="95"/>
      <c r="T9" s="50"/>
      <c r="V9" s="96" t="s">
        <v>91</v>
      </c>
      <c r="W9" s="97"/>
      <c r="X9" s="98"/>
    </row>
    <row r="10" spans="2:24" ht="15.75" thickBot="1" x14ac:dyDescent="0.3">
      <c r="B10" s="107"/>
      <c r="C10" s="108"/>
      <c r="D10" s="12"/>
      <c r="E10" s="13">
        <v>2019</v>
      </c>
      <c r="F10" s="14">
        <v>2020</v>
      </c>
      <c r="G10" s="15" t="s">
        <v>47</v>
      </c>
      <c r="H10" s="16"/>
      <c r="I10" s="13">
        <v>2019</v>
      </c>
      <c r="J10" s="14">
        <v>2020</v>
      </c>
      <c r="K10" s="15" t="s">
        <v>47</v>
      </c>
      <c r="L10" s="16"/>
      <c r="M10" s="13">
        <v>2019</v>
      </c>
      <c r="N10" s="14">
        <v>2020</v>
      </c>
      <c r="O10" s="15" t="s">
        <v>47</v>
      </c>
      <c r="P10" s="16"/>
      <c r="Q10" s="13">
        <v>2019</v>
      </c>
      <c r="R10" s="14">
        <v>2020</v>
      </c>
      <c r="S10" s="15" t="s">
        <v>47</v>
      </c>
      <c r="T10" s="16"/>
      <c r="V10" s="13">
        <v>2019</v>
      </c>
      <c r="W10" s="14">
        <v>2020</v>
      </c>
      <c r="X10" s="15" t="s">
        <v>47</v>
      </c>
    </row>
    <row r="11" spans="2:24" ht="15.75" x14ac:dyDescent="0.25">
      <c r="B11" s="99" t="s">
        <v>21</v>
      </c>
      <c r="C11" s="100"/>
      <c r="D11" s="12"/>
      <c r="E11" s="36">
        <v>15965</v>
      </c>
      <c r="F11" s="37">
        <v>18427</v>
      </c>
      <c r="G11" s="38">
        <f t="shared" ref="G11:G23" si="0">+F11/E11-1</f>
        <v>0.15421233949264024</v>
      </c>
      <c r="H11" s="12"/>
      <c r="I11" s="17">
        <v>626</v>
      </c>
      <c r="J11" s="18">
        <v>892</v>
      </c>
      <c r="K11" s="38">
        <f t="shared" ref="K11:K23" si="1">+J11/I11-1</f>
        <v>0.42492012779552724</v>
      </c>
      <c r="L11" s="12"/>
      <c r="M11" s="17">
        <v>47798</v>
      </c>
      <c r="N11" s="18">
        <v>52751</v>
      </c>
      <c r="O11" s="38">
        <f t="shared" ref="O11:O23" si="2">+N11/M11-1</f>
        <v>0.10362358257667692</v>
      </c>
      <c r="P11" s="12"/>
      <c r="Q11" s="17">
        <v>76</v>
      </c>
      <c r="R11" s="18">
        <v>367</v>
      </c>
      <c r="S11" s="38">
        <f t="shared" ref="S11:S23" si="3">+R11/Q11-1</f>
        <v>3.8289473684210522</v>
      </c>
      <c r="T11" s="12"/>
      <c r="V11" s="17">
        <v>145</v>
      </c>
      <c r="W11" s="18">
        <v>188</v>
      </c>
      <c r="X11" s="38">
        <f t="shared" ref="X11:X23" si="4">+W11/V11-1</f>
        <v>0.29655172413793096</v>
      </c>
    </row>
    <row r="12" spans="2:24" ht="15.75" x14ac:dyDescent="0.25">
      <c r="B12" s="101" t="s">
        <v>31</v>
      </c>
      <c r="C12" s="102"/>
      <c r="D12" s="12"/>
      <c r="E12" s="19">
        <v>18486</v>
      </c>
      <c r="F12" s="20">
        <v>20547</v>
      </c>
      <c r="G12" s="39">
        <f t="shared" si="0"/>
        <v>0.11148977604673815</v>
      </c>
      <c r="H12" s="12"/>
      <c r="I12" s="19">
        <v>878</v>
      </c>
      <c r="J12" s="20">
        <v>1104</v>
      </c>
      <c r="K12" s="39">
        <f t="shared" si="1"/>
        <v>0.2574031890660593</v>
      </c>
      <c r="L12" s="12"/>
      <c r="M12" s="19">
        <v>50496</v>
      </c>
      <c r="N12" s="20">
        <v>56714</v>
      </c>
      <c r="O12" s="39">
        <f t="shared" si="2"/>
        <v>0.12313846641318116</v>
      </c>
      <c r="P12" s="12"/>
      <c r="Q12" s="19">
        <v>170</v>
      </c>
      <c r="R12" s="20">
        <v>349</v>
      </c>
      <c r="S12" s="39">
        <f t="shared" si="3"/>
        <v>1.052941176470588</v>
      </c>
      <c r="T12" s="12"/>
      <c r="V12" s="19">
        <v>219</v>
      </c>
      <c r="W12" s="20">
        <v>248</v>
      </c>
      <c r="X12" s="39">
        <f t="shared" si="4"/>
        <v>0.13242009132420085</v>
      </c>
    </row>
    <row r="13" spans="2:24" ht="15.75" x14ac:dyDescent="0.25">
      <c r="B13" s="103" t="s">
        <v>32</v>
      </c>
      <c r="C13" s="104"/>
      <c r="D13" s="12"/>
      <c r="E13" s="17">
        <v>20184</v>
      </c>
      <c r="F13" s="18">
        <v>12290</v>
      </c>
      <c r="G13" s="39">
        <f t="shared" si="0"/>
        <v>-0.39110186286167259</v>
      </c>
      <c r="H13" s="12"/>
      <c r="I13" s="17">
        <v>851</v>
      </c>
      <c r="J13" s="18">
        <v>506</v>
      </c>
      <c r="K13" s="39">
        <f t="shared" si="1"/>
        <v>-0.40540540540540537</v>
      </c>
      <c r="L13" s="12"/>
      <c r="M13" s="17">
        <v>50100</v>
      </c>
      <c r="N13" s="18">
        <v>38818</v>
      </c>
      <c r="O13" s="39">
        <f t="shared" si="2"/>
        <v>-0.22518962075848303</v>
      </c>
      <c r="P13" s="12"/>
      <c r="Q13" s="17">
        <v>157</v>
      </c>
      <c r="R13" s="18">
        <v>326</v>
      </c>
      <c r="S13" s="39">
        <f t="shared" si="3"/>
        <v>1.0764331210191083</v>
      </c>
      <c r="T13" s="12"/>
      <c r="V13" s="17">
        <v>226</v>
      </c>
      <c r="W13" s="18">
        <v>220</v>
      </c>
      <c r="X13" s="39">
        <f t="shared" si="4"/>
        <v>-2.6548672566371723E-2</v>
      </c>
    </row>
    <row r="14" spans="2:24" ht="15.75" x14ac:dyDescent="0.25">
      <c r="B14" s="101" t="s">
        <v>34</v>
      </c>
      <c r="C14" s="102"/>
      <c r="D14" s="12"/>
      <c r="E14" s="19">
        <v>19788</v>
      </c>
      <c r="F14" s="20">
        <v>217</v>
      </c>
      <c r="G14" s="39">
        <f t="shared" si="0"/>
        <v>-0.98903375783303016</v>
      </c>
      <c r="H14" s="12"/>
      <c r="I14" s="19">
        <v>725</v>
      </c>
      <c r="J14" s="20">
        <v>9</v>
      </c>
      <c r="K14" s="39">
        <f t="shared" si="1"/>
        <v>-0.98758620689655174</v>
      </c>
      <c r="L14" s="12"/>
      <c r="M14" s="19">
        <v>48028</v>
      </c>
      <c r="N14" s="20">
        <v>205</v>
      </c>
      <c r="O14" s="39">
        <f t="shared" si="2"/>
        <v>-0.99573165653368867</v>
      </c>
      <c r="P14" s="12"/>
      <c r="Q14" s="19">
        <v>193</v>
      </c>
      <c r="R14" s="20">
        <v>5</v>
      </c>
      <c r="S14" s="39">
        <f t="shared" si="3"/>
        <v>-0.97409326424870468</v>
      </c>
      <c r="T14" s="12"/>
      <c r="V14" s="19">
        <v>209</v>
      </c>
      <c r="W14" s="20">
        <v>4</v>
      </c>
      <c r="X14" s="39">
        <f t="shared" si="4"/>
        <v>-0.98086124401913877</v>
      </c>
    </row>
    <row r="15" spans="2:24" ht="15.75" x14ac:dyDescent="0.25">
      <c r="B15" s="103" t="s">
        <v>35</v>
      </c>
      <c r="C15" s="104"/>
      <c r="D15" s="12"/>
      <c r="E15" s="17">
        <v>22298</v>
      </c>
      <c r="F15" s="18">
        <v>8933</v>
      </c>
      <c r="G15" s="39">
        <f t="shared" si="0"/>
        <v>-0.59938111041349007</v>
      </c>
      <c r="H15" s="12"/>
      <c r="I15" s="17">
        <v>1021</v>
      </c>
      <c r="J15" s="18">
        <v>483</v>
      </c>
      <c r="K15" s="39">
        <f t="shared" si="1"/>
        <v>-0.52693437806072474</v>
      </c>
      <c r="L15" s="12"/>
      <c r="M15" s="17">
        <v>51414</v>
      </c>
      <c r="N15" s="18">
        <v>17874</v>
      </c>
      <c r="O15" s="39">
        <f t="shared" si="2"/>
        <v>-0.65235149959155092</v>
      </c>
      <c r="P15" s="12"/>
      <c r="Q15" s="17">
        <v>238</v>
      </c>
      <c r="R15" s="18">
        <v>351</v>
      </c>
      <c r="S15" s="39">
        <f t="shared" si="3"/>
        <v>0.47478991596638664</v>
      </c>
      <c r="T15" s="12"/>
      <c r="V15" s="17">
        <v>207</v>
      </c>
      <c r="W15" s="18">
        <v>91</v>
      </c>
      <c r="X15" s="39">
        <f t="shared" si="4"/>
        <v>-0.56038647342995174</v>
      </c>
    </row>
    <row r="16" spans="2:24" ht="15.75" x14ac:dyDescent="0.25">
      <c r="B16" s="101" t="s">
        <v>36</v>
      </c>
      <c r="C16" s="102"/>
      <c r="D16" s="12"/>
      <c r="E16" s="19"/>
      <c r="F16" s="20"/>
      <c r="G16" s="39"/>
      <c r="H16" s="12"/>
      <c r="I16" s="19"/>
      <c r="J16" s="20"/>
      <c r="K16" s="39"/>
      <c r="L16" s="12"/>
      <c r="M16" s="19"/>
      <c r="N16" s="20"/>
      <c r="O16" s="39"/>
      <c r="P16" s="12"/>
      <c r="Q16" s="19"/>
      <c r="R16" s="20"/>
      <c r="S16" s="39"/>
      <c r="T16" s="12"/>
      <c r="V16" s="19"/>
      <c r="W16" s="20"/>
      <c r="X16" s="39"/>
    </row>
    <row r="17" spans="2:24" ht="15.75" x14ac:dyDescent="0.25">
      <c r="B17" s="103" t="s">
        <v>37</v>
      </c>
      <c r="C17" s="104"/>
      <c r="D17" s="12"/>
      <c r="E17" s="17"/>
      <c r="F17" s="18"/>
      <c r="G17" s="39"/>
      <c r="H17" s="12"/>
      <c r="I17" s="17"/>
      <c r="J17" s="18"/>
      <c r="K17" s="39"/>
      <c r="L17" s="12"/>
      <c r="M17" s="17"/>
      <c r="N17" s="18"/>
      <c r="O17" s="39"/>
      <c r="P17" s="12"/>
      <c r="Q17" s="17"/>
      <c r="R17" s="18"/>
      <c r="S17" s="39"/>
      <c r="T17" s="12"/>
      <c r="V17" s="17"/>
      <c r="W17" s="18"/>
      <c r="X17" s="39"/>
    </row>
    <row r="18" spans="2:24" ht="15.75" x14ac:dyDescent="0.25">
      <c r="B18" s="101" t="s">
        <v>38</v>
      </c>
      <c r="C18" s="102"/>
      <c r="D18" s="12"/>
      <c r="E18" s="19"/>
      <c r="F18" s="20"/>
      <c r="G18" s="39"/>
      <c r="H18" s="12"/>
      <c r="I18" s="19"/>
      <c r="J18" s="20"/>
      <c r="K18" s="39"/>
      <c r="L18" s="12"/>
      <c r="M18" s="19"/>
      <c r="N18" s="20"/>
      <c r="O18" s="39"/>
      <c r="P18" s="12"/>
      <c r="Q18" s="19"/>
      <c r="R18" s="20"/>
      <c r="S18" s="39"/>
      <c r="T18" s="12"/>
      <c r="V18" s="19"/>
      <c r="W18" s="20"/>
      <c r="X18" s="39"/>
    </row>
    <row r="19" spans="2:24" ht="15.75" x14ac:dyDescent="0.25">
      <c r="B19" s="103" t="s">
        <v>39</v>
      </c>
      <c r="C19" s="104"/>
      <c r="D19" s="12"/>
      <c r="E19" s="17"/>
      <c r="F19" s="18"/>
      <c r="G19" s="39"/>
      <c r="H19" s="12"/>
      <c r="I19" s="17"/>
      <c r="J19" s="18"/>
      <c r="K19" s="39"/>
      <c r="L19" s="12"/>
      <c r="M19" s="17"/>
      <c r="N19" s="18"/>
      <c r="O19" s="39"/>
      <c r="P19" s="12"/>
      <c r="Q19" s="17"/>
      <c r="R19" s="18"/>
      <c r="S19" s="39"/>
      <c r="T19" s="12"/>
      <c r="V19" s="17"/>
      <c r="W19" s="18"/>
      <c r="X19" s="39"/>
    </row>
    <row r="20" spans="2:24" ht="15.75" x14ac:dyDescent="0.25">
      <c r="B20" s="101" t="s">
        <v>40</v>
      </c>
      <c r="C20" s="102"/>
      <c r="D20" s="12"/>
      <c r="E20" s="19"/>
      <c r="F20" s="20"/>
      <c r="G20" s="39"/>
      <c r="H20" s="12"/>
      <c r="I20" s="19"/>
      <c r="J20" s="20"/>
      <c r="K20" s="39"/>
      <c r="L20" s="12"/>
      <c r="M20" s="19"/>
      <c r="N20" s="20"/>
      <c r="O20" s="39"/>
      <c r="P20" s="12"/>
      <c r="Q20" s="19"/>
      <c r="R20" s="20"/>
      <c r="S20" s="39"/>
      <c r="T20" s="12"/>
      <c r="V20" s="19"/>
      <c r="W20" s="20"/>
      <c r="X20" s="39"/>
    </row>
    <row r="21" spans="2:24" ht="15.75" x14ac:dyDescent="0.25">
      <c r="B21" s="103" t="s">
        <v>41</v>
      </c>
      <c r="C21" s="104"/>
      <c r="D21" s="12"/>
      <c r="E21" s="17"/>
      <c r="F21" s="18"/>
      <c r="G21" s="39"/>
      <c r="H21" s="12"/>
      <c r="I21" s="17"/>
      <c r="J21" s="18"/>
      <c r="K21" s="39"/>
      <c r="L21" s="12"/>
      <c r="M21" s="17"/>
      <c r="N21" s="18"/>
      <c r="O21" s="39"/>
      <c r="P21" s="12"/>
      <c r="Q21" s="17"/>
      <c r="R21" s="18"/>
      <c r="S21" s="39"/>
      <c r="T21" s="12"/>
      <c r="V21" s="17"/>
      <c r="W21" s="18"/>
      <c r="X21" s="39"/>
    </row>
    <row r="22" spans="2:24" ht="16.5" thickBot="1" x14ac:dyDescent="0.3">
      <c r="B22" s="121" t="s">
        <v>42</v>
      </c>
      <c r="C22" s="122"/>
      <c r="D22" s="12"/>
      <c r="E22" s="19"/>
      <c r="F22" s="20"/>
      <c r="G22" s="39"/>
      <c r="H22" s="12"/>
      <c r="I22" s="19"/>
      <c r="J22" s="20"/>
      <c r="K22" s="39"/>
      <c r="L22" s="12"/>
      <c r="M22" s="19"/>
      <c r="N22" s="20"/>
      <c r="O22" s="39"/>
      <c r="P22" s="12"/>
      <c r="Q22" s="19"/>
      <c r="R22" s="20"/>
      <c r="S22" s="39"/>
      <c r="T22" s="12"/>
      <c r="V22" s="19"/>
      <c r="W22" s="20"/>
      <c r="X22" s="39"/>
    </row>
    <row r="23" spans="2:24" ht="16.5" thickBot="1" x14ac:dyDescent="0.3">
      <c r="B23" s="109" t="s">
        <v>48</v>
      </c>
      <c r="C23" s="110"/>
      <c r="D23" s="12"/>
      <c r="E23" s="21">
        <f>+SUM(E11:E22)</f>
        <v>96721</v>
      </c>
      <c r="F23" s="22">
        <f>+SUM(F11:F22)</f>
        <v>60414</v>
      </c>
      <c r="G23" s="35">
        <f t="shared" si="0"/>
        <v>-0.37537866647367168</v>
      </c>
      <c r="H23" s="12"/>
      <c r="I23" s="21">
        <f>+SUM(I11:I22)</f>
        <v>4101</v>
      </c>
      <c r="J23" s="22">
        <f>+SUM(J11:J22)</f>
        <v>2994</v>
      </c>
      <c r="K23" s="35">
        <f t="shared" si="1"/>
        <v>-0.26993416239941481</v>
      </c>
      <c r="L23" s="12"/>
      <c r="M23" s="21">
        <f>+SUM(M11:M22)</f>
        <v>247836</v>
      </c>
      <c r="N23" s="22">
        <f>+SUM(N11:N22)</f>
        <v>166362</v>
      </c>
      <c r="O23" s="35">
        <f t="shared" si="2"/>
        <v>-0.32874158717861812</v>
      </c>
      <c r="P23" s="12"/>
      <c r="Q23" s="21">
        <f>+SUM(Q11:Q22)</f>
        <v>834</v>
      </c>
      <c r="R23" s="22">
        <f>+SUM(R11:R22)</f>
        <v>1398</v>
      </c>
      <c r="S23" s="35">
        <f t="shared" si="3"/>
        <v>0.67625899280575541</v>
      </c>
      <c r="T23" s="12"/>
      <c r="V23" s="21">
        <f>+SUM(V11:V22)</f>
        <v>1006</v>
      </c>
      <c r="W23" s="22">
        <f>+SUM(W11:W22)</f>
        <v>751</v>
      </c>
      <c r="X23" s="35">
        <f t="shared" si="4"/>
        <v>-0.25347912524850891</v>
      </c>
    </row>
    <row r="24" spans="2:24" ht="23.25" x14ac:dyDescent="0.25">
      <c r="B24" s="45" t="s">
        <v>46</v>
      </c>
      <c r="E24" s="3"/>
      <c r="F24" s="3"/>
      <c r="G24" s="4"/>
    </row>
    <row r="25" spans="2:24" ht="23.25" x14ac:dyDescent="0.25">
      <c r="B25" s="5"/>
      <c r="E25" s="3"/>
      <c r="F25" s="3"/>
      <c r="G25" s="4"/>
      <c r="J25" s="41"/>
    </row>
    <row r="26" spans="2:24" x14ac:dyDescent="0.25"/>
    <row r="27" spans="2:24" ht="15.75" thickBot="1" x14ac:dyDescent="0.3"/>
    <row r="28" spans="2:24" ht="15.75" customHeight="1" thickBot="1" x14ac:dyDescent="0.3">
      <c r="B28" s="90" t="s">
        <v>59</v>
      </c>
      <c r="C28" s="112" t="s">
        <v>12</v>
      </c>
      <c r="D28" s="9"/>
      <c r="E28" s="114" t="s">
        <v>51</v>
      </c>
      <c r="F28" s="115"/>
      <c r="G28" s="116"/>
      <c r="H28" s="12"/>
      <c r="I28" s="117" t="s">
        <v>59</v>
      </c>
      <c r="J28" s="117" t="s">
        <v>12</v>
      </c>
      <c r="K28" s="119"/>
      <c r="L28" s="12"/>
      <c r="M28" s="114" t="s">
        <v>52</v>
      </c>
      <c r="N28" s="115"/>
      <c r="O28" s="116"/>
    </row>
    <row r="29" spans="2:24" ht="16.5" thickBot="1" x14ac:dyDescent="0.3">
      <c r="B29" s="111"/>
      <c r="C29" s="113"/>
      <c r="D29" s="12"/>
      <c r="E29" s="13">
        <v>2019</v>
      </c>
      <c r="F29" s="14">
        <v>2020</v>
      </c>
      <c r="G29" s="25" t="s">
        <v>47</v>
      </c>
      <c r="H29" s="12"/>
      <c r="I29" s="118"/>
      <c r="J29" s="118"/>
      <c r="K29" s="120"/>
      <c r="L29" s="12"/>
      <c r="M29" s="23">
        <v>2019</v>
      </c>
      <c r="N29" s="24">
        <v>2020</v>
      </c>
      <c r="O29" s="25" t="s">
        <v>47</v>
      </c>
    </row>
    <row r="30" spans="2:24" ht="15.75" x14ac:dyDescent="0.25">
      <c r="B30" s="82">
        <v>1</v>
      </c>
      <c r="C30" s="69" t="s">
        <v>1</v>
      </c>
      <c r="D30" s="12"/>
      <c r="E30" s="36">
        <v>4769</v>
      </c>
      <c r="F30" s="37">
        <v>1732</v>
      </c>
      <c r="G30" s="38">
        <f t="shared" ref="G30:G41" si="5">+F30/E30-1</f>
        <v>-0.63682113650660521</v>
      </c>
      <c r="H30" s="12"/>
      <c r="I30" s="82">
        <v>1</v>
      </c>
      <c r="J30" s="57" t="s">
        <v>1</v>
      </c>
      <c r="K30" s="58"/>
      <c r="L30" s="12"/>
      <c r="M30" s="17">
        <v>19772</v>
      </c>
      <c r="N30" s="18">
        <v>11841</v>
      </c>
      <c r="O30" s="38">
        <f t="shared" ref="O30:O41" si="6">+N30/M30-1</f>
        <v>-0.40112279991907751</v>
      </c>
      <c r="Q30" s="123"/>
      <c r="R30" s="123"/>
      <c r="S30" s="72"/>
      <c r="T30" s="72"/>
      <c r="U30" s="83"/>
    </row>
    <row r="31" spans="2:24" ht="15.75" x14ac:dyDescent="0.25">
      <c r="B31" s="85">
        <f>+B30+1</f>
        <v>2</v>
      </c>
      <c r="C31" s="70" t="s">
        <v>0</v>
      </c>
      <c r="D31" s="12"/>
      <c r="E31" s="19">
        <v>3904</v>
      </c>
      <c r="F31" s="20">
        <v>1652</v>
      </c>
      <c r="G31" s="39">
        <f t="shared" si="5"/>
        <v>-0.57684426229508201</v>
      </c>
      <c r="H31" s="12"/>
      <c r="I31" s="85">
        <f>+I30+1</f>
        <v>2</v>
      </c>
      <c r="J31" s="59" t="s">
        <v>0</v>
      </c>
      <c r="K31" s="60"/>
      <c r="L31" s="12"/>
      <c r="M31" s="19">
        <v>17515</v>
      </c>
      <c r="N31" s="20">
        <v>10610</v>
      </c>
      <c r="O31" s="39">
        <f t="shared" si="6"/>
        <v>-0.39423351413074503</v>
      </c>
      <c r="Q31" s="123"/>
      <c r="R31" s="123"/>
      <c r="S31" s="72"/>
      <c r="T31" s="72"/>
      <c r="U31" s="83"/>
    </row>
    <row r="32" spans="2:24" ht="15.75" x14ac:dyDescent="0.25">
      <c r="B32" s="82">
        <f t="shared" ref="B32:B39" si="7">+B31+1</f>
        <v>3</v>
      </c>
      <c r="C32" s="71" t="s">
        <v>6</v>
      </c>
      <c r="D32" s="12"/>
      <c r="E32" s="17">
        <v>1352</v>
      </c>
      <c r="F32" s="18">
        <v>860</v>
      </c>
      <c r="G32" s="39">
        <f t="shared" si="5"/>
        <v>-0.36390532544378695</v>
      </c>
      <c r="H32" s="12"/>
      <c r="I32" s="82">
        <f t="shared" ref="I32:I39" si="8">+I31+1</f>
        <v>3</v>
      </c>
      <c r="J32" s="61" t="s">
        <v>4</v>
      </c>
      <c r="K32" s="62"/>
      <c r="L32" s="12"/>
      <c r="M32" s="17">
        <v>8020</v>
      </c>
      <c r="N32" s="18">
        <v>5193</v>
      </c>
      <c r="O32" s="39">
        <f t="shared" si="6"/>
        <v>-0.35249376558603496</v>
      </c>
      <c r="Q32" s="123"/>
      <c r="R32" s="123"/>
      <c r="S32" s="72"/>
      <c r="T32" s="72"/>
      <c r="U32" s="83"/>
    </row>
    <row r="33" spans="2:21" ht="15.75" x14ac:dyDescent="0.25">
      <c r="B33" s="85">
        <f t="shared" si="7"/>
        <v>4</v>
      </c>
      <c r="C33" s="70" t="s">
        <v>4</v>
      </c>
      <c r="D33" s="12"/>
      <c r="E33" s="19">
        <v>1816</v>
      </c>
      <c r="F33" s="20">
        <v>815</v>
      </c>
      <c r="G33" s="39">
        <f t="shared" si="5"/>
        <v>-0.55121145374449343</v>
      </c>
      <c r="H33" s="12"/>
      <c r="I33" s="85">
        <f t="shared" si="8"/>
        <v>4</v>
      </c>
      <c r="J33" s="59" t="s">
        <v>5</v>
      </c>
      <c r="K33" s="60"/>
      <c r="L33" s="12"/>
      <c r="M33" s="19">
        <v>8349</v>
      </c>
      <c r="N33" s="20">
        <v>5097</v>
      </c>
      <c r="O33" s="39">
        <f t="shared" si="6"/>
        <v>-0.3895077254761049</v>
      </c>
      <c r="Q33" s="123"/>
      <c r="R33" s="123"/>
      <c r="S33" s="72"/>
      <c r="T33" s="72"/>
      <c r="U33" s="83"/>
    </row>
    <row r="34" spans="2:21" ht="15.75" x14ac:dyDescent="0.25">
      <c r="B34" s="82">
        <f t="shared" si="7"/>
        <v>5</v>
      </c>
      <c r="C34" s="71" t="s">
        <v>5</v>
      </c>
      <c r="D34" s="12"/>
      <c r="E34" s="17">
        <v>1748</v>
      </c>
      <c r="F34" s="18">
        <v>513</v>
      </c>
      <c r="G34" s="39">
        <f t="shared" si="5"/>
        <v>-0.70652173913043481</v>
      </c>
      <c r="H34" s="12"/>
      <c r="I34" s="82">
        <f t="shared" si="8"/>
        <v>5</v>
      </c>
      <c r="J34" s="61" t="s">
        <v>2</v>
      </c>
      <c r="K34" s="62"/>
      <c r="L34" s="12"/>
      <c r="M34" s="17">
        <v>7485</v>
      </c>
      <c r="N34" s="18">
        <v>4364</v>
      </c>
      <c r="O34" s="39">
        <f t="shared" si="6"/>
        <v>-0.41696726786907146</v>
      </c>
      <c r="Q34" s="123"/>
      <c r="R34" s="123"/>
      <c r="S34" s="123"/>
      <c r="T34" s="123"/>
      <c r="U34" s="83"/>
    </row>
    <row r="35" spans="2:21" ht="15.75" x14ac:dyDescent="0.25">
      <c r="B35" s="85">
        <f t="shared" si="7"/>
        <v>6</v>
      </c>
      <c r="C35" s="70" t="s">
        <v>2</v>
      </c>
      <c r="D35" s="12"/>
      <c r="E35" s="19">
        <v>1758</v>
      </c>
      <c r="F35" s="20">
        <v>443</v>
      </c>
      <c r="G35" s="39">
        <f t="shared" si="5"/>
        <v>-0.74800910125142206</v>
      </c>
      <c r="H35" s="12"/>
      <c r="I35" s="85">
        <f t="shared" si="8"/>
        <v>6</v>
      </c>
      <c r="J35" s="59" t="s">
        <v>6</v>
      </c>
      <c r="K35" s="60"/>
      <c r="L35" s="12"/>
      <c r="M35" s="19">
        <v>5698</v>
      </c>
      <c r="N35" s="20">
        <v>4021</v>
      </c>
      <c r="O35" s="39">
        <f t="shared" si="6"/>
        <v>-0.29431379431379434</v>
      </c>
      <c r="Q35" s="123"/>
      <c r="R35" s="123"/>
      <c r="S35" s="123"/>
      <c r="T35" s="123"/>
      <c r="U35" s="83"/>
    </row>
    <row r="36" spans="2:21" ht="15.75" x14ac:dyDescent="0.25">
      <c r="B36" s="82">
        <f t="shared" si="7"/>
        <v>7</v>
      </c>
      <c r="C36" s="71" t="s">
        <v>7</v>
      </c>
      <c r="D36" s="12"/>
      <c r="E36" s="17">
        <v>1079</v>
      </c>
      <c r="F36" s="18">
        <v>395</v>
      </c>
      <c r="G36" s="39">
        <f t="shared" si="5"/>
        <v>-0.63392029657089899</v>
      </c>
      <c r="H36" s="12"/>
      <c r="I36" s="82">
        <f t="shared" si="8"/>
        <v>7</v>
      </c>
      <c r="J36" s="61" t="s">
        <v>7</v>
      </c>
      <c r="K36" s="62"/>
      <c r="L36" s="12"/>
      <c r="M36" s="17">
        <v>4699</v>
      </c>
      <c r="N36" s="18">
        <v>3175</v>
      </c>
      <c r="O36" s="39">
        <f t="shared" si="6"/>
        <v>-0.32432432432432434</v>
      </c>
      <c r="Q36" s="123"/>
      <c r="R36" s="123"/>
      <c r="S36" s="123"/>
      <c r="T36" s="123"/>
      <c r="U36" s="83"/>
    </row>
    <row r="37" spans="2:21" ht="15.75" x14ac:dyDescent="0.25">
      <c r="B37" s="85">
        <f t="shared" si="7"/>
        <v>8</v>
      </c>
      <c r="C37" s="70" t="s">
        <v>8</v>
      </c>
      <c r="D37" s="12"/>
      <c r="E37" s="19">
        <v>703</v>
      </c>
      <c r="F37" s="20">
        <v>303</v>
      </c>
      <c r="G37" s="39">
        <f t="shared" si="5"/>
        <v>-0.56899004267425313</v>
      </c>
      <c r="H37" s="12"/>
      <c r="I37" s="85">
        <f t="shared" si="8"/>
        <v>8</v>
      </c>
      <c r="J37" s="59" t="s">
        <v>8</v>
      </c>
      <c r="K37" s="60"/>
      <c r="L37" s="12"/>
      <c r="M37" s="19">
        <v>3323</v>
      </c>
      <c r="N37" s="20">
        <v>2240</v>
      </c>
      <c r="O37" s="39">
        <f t="shared" si="6"/>
        <v>-0.32591032199819436</v>
      </c>
      <c r="Q37" s="123"/>
      <c r="R37" s="123"/>
      <c r="S37" s="123"/>
      <c r="T37" s="123"/>
      <c r="U37" s="83"/>
    </row>
    <row r="38" spans="2:21" ht="15.75" x14ac:dyDescent="0.25">
      <c r="B38" s="82">
        <f t="shared" si="7"/>
        <v>9</v>
      </c>
      <c r="C38" s="71" t="s">
        <v>11</v>
      </c>
      <c r="D38" s="12"/>
      <c r="E38" s="17">
        <v>381</v>
      </c>
      <c r="F38" s="18">
        <v>263</v>
      </c>
      <c r="G38" s="39">
        <f t="shared" si="5"/>
        <v>-0.30971128608923881</v>
      </c>
      <c r="H38" s="12"/>
      <c r="I38" s="82">
        <f t="shared" si="8"/>
        <v>9</v>
      </c>
      <c r="J38" s="61" t="s">
        <v>3</v>
      </c>
      <c r="K38" s="62"/>
      <c r="L38" s="12"/>
      <c r="M38" s="17">
        <v>4763</v>
      </c>
      <c r="N38" s="18">
        <v>1954</v>
      </c>
      <c r="O38" s="39">
        <f t="shared" si="6"/>
        <v>-0.58975435649800545</v>
      </c>
      <c r="Q38" s="123"/>
      <c r="R38" s="123"/>
      <c r="S38" s="123"/>
      <c r="T38" s="123"/>
      <c r="U38" s="83"/>
    </row>
    <row r="39" spans="2:21" ht="15.75" x14ac:dyDescent="0.25">
      <c r="B39" s="85">
        <f t="shared" si="7"/>
        <v>10</v>
      </c>
      <c r="C39" s="70" t="s">
        <v>3</v>
      </c>
      <c r="D39" s="12"/>
      <c r="E39" s="19">
        <v>1093</v>
      </c>
      <c r="F39" s="20">
        <v>238</v>
      </c>
      <c r="G39" s="39">
        <f t="shared" si="5"/>
        <v>-0.78225068618481242</v>
      </c>
      <c r="H39" s="12"/>
      <c r="I39" s="85">
        <f t="shared" si="8"/>
        <v>10</v>
      </c>
      <c r="J39" s="59" t="s">
        <v>11</v>
      </c>
      <c r="K39" s="60"/>
      <c r="L39" s="12"/>
      <c r="M39" s="19">
        <v>1711</v>
      </c>
      <c r="N39" s="20">
        <v>1358</v>
      </c>
      <c r="O39" s="39">
        <f t="shared" si="6"/>
        <v>-0.20631209818819407</v>
      </c>
      <c r="Q39" s="123"/>
      <c r="R39" s="123"/>
      <c r="S39" s="123"/>
      <c r="T39" s="123"/>
      <c r="U39" s="83"/>
    </row>
    <row r="40" spans="2:21" ht="16.5" thickBot="1" x14ac:dyDescent="0.3">
      <c r="B40" s="82"/>
      <c r="C40" s="71" t="s">
        <v>9</v>
      </c>
      <c r="D40" s="12"/>
      <c r="E40" s="17">
        <f>+E41-E42</f>
        <v>3695</v>
      </c>
      <c r="F40" s="18">
        <f>+F41-F42</f>
        <v>1719</v>
      </c>
      <c r="G40" s="39">
        <f t="shared" si="5"/>
        <v>-0.53477672530446552</v>
      </c>
      <c r="H40" s="12"/>
      <c r="I40" s="82"/>
      <c r="J40" s="103" t="s">
        <v>9</v>
      </c>
      <c r="K40" s="104"/>
      <c r="L40" s="12"/>
      <c r="M40" s="17">
        <f>+M41-M42</f>
        <v>15386</v>
      </c>
      <c r="N40" s="18">
        <f>+N41-N42</f>
        <v>10561</v>
      </c>
      <c r="O40" s="40">
        <f t="shared" si="6"/>
        <v>-0.31359677629013394</v>
      </c>
    </row>
    <row r="41" spans="2:21" ht="16.5" thickBot="1" x14ac:dyDescent="0.3">
      <c r="B41" s="86"/>
      <c r="C41" s="46" t="s">
        <v>48</v>
      </c>
      <c r="D41" s="12"/>
      <c r="E41" s="33">
        <v>22298</v>
      </c>
      <c r="F41" s="34">
        <v>8933</v>
      </c>
      <c r="G41" s="35">
        <f t="shared" si="5"/>
        <v>-0.59938111041349007</v>
      </c>
      <c r="H41" s="12"/>
      <c r="I41" s="86"/>
      <c r="J41" s="130" t="s">
        <v>48</v>
      </c>
      <c r="K41" s="131"/>
      <c r="L41" s="12"/>
      <c r="M41" s="33">
        <f>+E23</f>
        <v>96721</v>
      </c>
      <c r="N41" s="34">
        <f>+F23</f>
        <v>60414</v>
      </c>
      <c r="O41" s="40">
        <f t="shared" si="6"/>
        <v>-0.37537866647367168</v>
      </c>
      <c r="Q41" s="41"/>
    </row>
    <row r="42" spans="2:21" ht="15.75" x14ac:dyDescent="0.25">
      <c r="B42" s="45" t="s">
        <v>46</v>
      </c>
      <c r="E42" s="47">
        <f>+SUM(E30:E39)</f>
        <v>18603</v>
      </c>
      <c r="F42" s="47">
        <f>+SUM(F30:F39)</f>
        <v>7214</v>
      </c>
      <c r="G42" s="48"/>
      <c r="H42" s="48"/>
      <c r="I42" s="48"/>
      <c r="J42" s="48"/>
      <c r="K42" s="49"/>
      <c r="L42" s="48"/>
      <c r="M42" s="47">
        <f>+SUM(M30:M39)</f>
        <v>81335</v>
      </c>
      <c r="N42" s="47">
        <f>+SUM(N30:N39)</f>
        <v>49853</v>
      </c>
    </row>
    <row r="43" spans="2:21" ht="15.75" x14ac:dyDescent="0.25">
      <c r="E43" s="41"/>
      <c r="K43" s="6"/>
    </row>
    <row r="44" spans="2:21" ht="15.75" x14ac:dyDescent="0.25">
      <c r="K44" s="6"/>
    </row>
    <row r="45" spans="2:21" ht="15.75" x14ac:dyDescent="0.25">
      <c r="K45" s="6"/>
    </row>
    <row r="46" spans="2:21" ht="16.5" thickBot="1" x14ac:dyDescent="0.3">
      <c r="K46" s="6"/>
    </row>
    <row r="47" spans="2:21" ht="16.5" thickBot="1" x14ac:dyDescent="0.3">
      <c r="B47" s="90" t="s">
        <v>54</v>
      </c>
      <c r="C47" s="92"/>
      <c r="D47" s="9"/>
      <c r="E47" s="99" t="s">
        <v>55</v>
      </c>
      <c r="F47" s="126"/>
      <c r="G47" s="100"/>
      <c r="H47" s="12"/>
      <c r="I47" s="12"/>
      <c r="J47" s="90" t="s">
        <v>54</v>
      </c>
      <c r="K47" s="92"/>
      <c r="L47" s="12"/>
      <c r="M47" s="127" t="s">
        <v>56</v>
      </c>
      <c r="N47" s="128"/>
      <c r="O47" s="129"/>
    </row>
    <row r="48" spans="2:21" ht="16.5" thickBot="1" x14ac:dyDescent="0.3">
      <c r="B48" s="124"/>
      <c r="C48" s="125"/>
      <c r="D48" s="12"/>
      <c r="E48" s="23">
        <v>2019</v>
      </c>
      <c r="F48" s="24">
        <v>2020</v>
      </c>
      <c r="G48" s="25" t="s">
        <v>47</v>
      </c>
      <c r="H48" s="12"/>
      <c r="I48" s="12"/>
      <c r="J48" s="124"/>
      <c r="K48" s="125"/>
      <c r="L48" s="12"/>
      <c r="M48" s="23">
        <v>2019</v>
      </c>
      <c r="N48" s="24">
        <v>2020</v>
      </c>
      <c r="O48" s="87" t="s">
        <v>47</v>
      </c>
    </row>
    <row r="49" spans="2:23" ht="15.75" x14ac:dyDescent="0.25">
      <c r="B49" s="73" t="s">
        <v>13</v>
      </c>
      <c r="C49" s="74"/>
      <c r="D49" s="12"/>
      <c r="E49" s="36">
        <v>10880</v>
      </c>
      <c r="F49" s="37">
        <v>3708</v>
      </c>
      <c r="G49" s="38">
        <f t="shared" ref="G49:G57" si="9">+F49/E49-1</f>
        <v>-0.65919117647058822</v>
      </c>
      <c r="H49" s="12"/>
      <c r="I49" s="12"/>
      <c r="J49" s="57" t="s">
        <v>13</v>
      </c>
      <c r="K49" s="58"/>
      <c r="L49" s="12"/>
      <c r="M49" s="36">
        <v>47143</v>
      </c>
      <c r="N49" s="37">
        <v>27583</v>
      </c>
      <c r="O49" s="38">
        <f t="shared" ref="O49:O57" si="10">+N49/M49-1</f>
        <v>-0.4149078336126254</v>
      </c>
      <c r="Q49" s="123"/>
      <c r="R49" s="123"/>
      <c r="S49" s="123"/>
      <c r="T49" s="123"/>
    </row>
    <row r="50" spans="2:23" ht="15.75" x14ac:dyDescent="0.25">
      <c r="B50" s="75" t="s">
        <v>14</v>
      </c>
      <c r="C50" s="76"/>
      <c r="D50" s="12"/>
      <c r="E50" s="19">
        <v>7221</v>
      </c>
      <c r="F50" s="20">
        <v>3083</v>
      </c>
      <c r="G50" s="39">
        <f t="shared" si="9"/>
        <v>-0.57305082398559759</v>
      </c>
      <c r="H50" s="12"/>
      <c r="I50" s="12"/>
      <c r="J50" s="59" t="s">
        <v>14</v>
      </c>
      <c r="K50" s="60"/>
      <c r="L50" s="12"/>
      <c r="M50" s="19">
        <v>31675</v>
      </c>
      <c r="N50" s="20">
        <v>20940</v>
      </c>
      <c r="O50" s="39">
        <f t="shared" si="10"/>
        <v>-0.33891081294396208</v>
      </c>
      <c r="Q50" s="123"/>
      <c r="R50" s="123"/>
      <c r="S50" s="123"/>
      <c r="T50" s="123"/>
    </row>
    <row r="51" spans="2:23" ht="15.75" x14ac:dyDescent="0.25">
      <c r="B51" s="77" t="s">
        <v>15</v>
      </c>
      <c r="C51" s="78"/>
      <c r="D51" s="12"/>
      <c r="E51" s="17">
        <v>938</v>
      </c>
      <c r="F51" s="18">
        <v>712</v>
      </c>
      <c r="G51" s="39">
        <f t="shared" si="9"/>
        <v>-0.24093816631130061</v>
      </c>
      <c r="H51" s="12"/>
      <c r="I51" s="12"/>
      <c r="J51" s="61" t="s">
        <v>16</v>
      </c>
      <c r="K51" s="62"/>
      <c r="L51" s="12"/>
      <c r="M51" s="17">
        <v>6486</v>
      </c>
      <c r="N51" s="18">
        <v>3991</v>
      </c>
      <c r="O51" s="39">
        <f t="shared" si="10"/>
        <v>-0.38467468393462845</v>
      </c>
      <c r="Q51" s="123"/>
      <c r="R51" s="123"/>
      <c r="S51" s="123"/>
      <c r="T51" s="123"/>
    </row>
    <row r="52" spans="2:23" ht="15.75" x14ac:dyDescent="0.25">
      <c r="B52" s="75" t="s">
        <v>16</v>
      </c>
      <c r="C52" s="76"/>
      <c r="D52" s="12"/>
      <c r="E52" s="19">
        <v>1485</v>
      </c>
      <c r="F52" s="20">
        <v>690</v>
      </c>
      <c r="G52" s="39">
        <f t="shared" si="9"/>
        <v>-0.53535353535353536</v>
      </c>
      <c r="H52" s="12"/>
      <c r="I52" s="12"/>
      <c r="J52" s="59" t="s">
        <v>15</v>
      </c>
      <c r="K52" s="60"/>
      <c r="L52" s="12"/>
      <c r="M52" s="19">
        <v>4447</v>
      </c>
      <c r="N52" s="20">
        <v>3541</v>
      </c>
      <c r="O52" s="39">
        <f t="shared" si="10"/>
        <v>-0.2037328536091747</v>
      </c>
      <c r="Q52" s="123"/>
      <c r="R52" s="123"/>
      <c r="S52" s="123"/>
      <c r="T52" s="123"/>
    </row>
    <row r="53" spans="2:23" ht="15.75" x14ac:dyDescent="0.25">
      <c r="B53" s="77" t="s">
        <v>20</v>
      </c>
      <c r="C53" s="78"/>
      <c r="D53" s="12"/>
      <c r="E53" s="17">
        <v>264</v>
      </c>
      <c r="F53" s="18">
        <v>392</v>
      </c>
      <c r="G53" s="39">
        <f t="shared" si="9"/>
        <v>0.48484848484848486</v>
      </c>
      <c r="H53" s="12"/>
      <c r="I53" s="12"/>
      <c r="J53" s="61" t="s">
        <v>20</v>
      </c>
      <c r="K53" s="62"/>
      <c r="L53" s="12"/>
      <c r="M53" s="17">
        <v>1028</v>
      </c>
      <c r="N53" s="18">
        <v>1557</v>
      </c>
      <c r="O53" s="39">
        <f t="shared" si="10"/>
        <v>0.5145914396887159</v>
      </c>
      <c r="Q53" s="123"/>
      <c r="R53" s="123"/>
      <c r="S53" s="123"/>
      <c r="T53" s="123"/>
    </row>
    <row r="54" spans="2:23" ht="15.75" x14ac:dyDescent="0.25">
      <c r="B54" s="75" t="s">
        <v>18</v>
      </c>
      <c r="C54" s="76"/>
      <c r="D54" s="12"/>
      <c r="E54" s="19">
        <v>624</v>
      </c>
      <c r="F54" s="20">
        <v>189</v>
      </c>
      <c r="G54" s="39">
        <f t="shared" si="9"/>
        <v>-0.69711538461538458</v>
      </c>
      <c r="H54" s="12"/>
      <c r="I54" s="12"/>
      <c r="J54" s="59" t="s">
        <v>17</v>
      </c>
      <c r="K54" s="60"/>
      <c r="L54" s="12"/>
      <c r="M54" s="19">
        <v>3858</v>
      </c>
      <c r="N54" s="20">
        <v>1288</v>
      </c>
      <c r="O54" s="39">
        <f t="shared" si="10"/>
        <v>-0.66614826334888544</v>
      </c>
      <c r="Q54" s="123"/>
      <c r="R54" s="123"/>
      <c r="S54" s="123"/>
      <c r="T54" s="123"/>
    </row>
    <row r="55" spans="2:23" ht="15.75" x14ac:dyDescent="0.25">
      <c r="B55" s="77" t="s">
        <v>17</v>
      </c>
      <c r="C55" s="78"/>
      <c r="D55" s="12"/>
      <c r="E55" s="17">
        <v>755</v>
      </c>
      <c r="F55" s="18">
        <v>83</v>
      </c>
      <c r="G55" s="39">
        <f t="shared" si="9"/>
        <v>-0.89006622516556289</v>
      </c>
      <c r="H55" s="12"/>
      <c r="I55" s="12"/>
      <c r="J55" s="61" t="s">
        <v>18</v>
      </c>
      <c r="K55" s="62"/>
      <c r="L55" s="12"/>
      <c r="M55" s="17">
        <v>1429</v>
      </c>
      <c r="N55" s="18">
        <v>1020</v>
      </c>
      <c r="O55" s="39">
        <f t="shared" si="10"/>
        <v>-0.28621413575927224</v>
      </c>
      <c r="Q55" s="123"/>
      <c r="R55" s="123"/>
      <c r="S55" s="123"/>
      <c r="T55" s="123"/>
    </row>
    <row r="56" spans="2:23" ht="16.5" thickBot="1" x14ac:dyDescent="0.3">
      <c r="B56" s="75" t="s">
        <v>19</v>
      </c>
      <c r="C56" s="76"/>
      <c r="D56" s="12"/>
      <c r="E56" s="19">
        <v>131</v>
      </c>
      <c r="F56" s="20">
        <v>76</v>
      </c>
      <c r="G56" s="39">
        <f t="shared" si="9"/>
        <v>-0.41984732824427484</v>
      </c>
      <c r="H56" s="12"/>
      <c r="I56" s="12"/>
      <c r="J56" s="59" t="s">
        <v>19</v>
      </c>
      <c r="K56" s="60"/>
      <c r="L56" s="12"/>
      <c r="M56" s="19">
        <v>655</v>
      </c>
      <c r="N56" s="20">
        <v>494</v>
      </c>
      <c r="O56" s="39">
        <f t="shared" si="10"/>
        <v>-0.24580152671755728</v>
      </c>
      <c r="Q56" s="123"/>
      <c r="R56" s="123"/>
      <c r="S56" s="123"/>
      <c r="T56" s="123"/>
    </row>
    <row r="57" spans="2:23" ht="16.5" thickBot="1" x14ac:dyDescent="0.3">
      <c r="B57" s="130" t="s">
        <v>48</v>
      </c>
      <c r="C57" s="131"/>
      <c r="D57" s="12"/>
      <c r="E57" s="33">
        <f>+E41</f>
        <v>22298</v>
      </c>
      <c r="F57" s="34">
        <f>+F41</f>
        <v>8933</v>
      </c>
      <c r="G57" s="35">
        <f t="shared" si="9"/>
        <v>-0.59938111041349007</v>
      </c>
      <c r="H57" s="12"/>
      <c r="I57" s="12"/>
      <c r="J57" s="130" t="s">
        <v>48</v>
      </c>
      <c r="K57" s="131"/>
      <c r="L57" s="12"/>
      <c r="M57" s="33">
        <f>+SUM(M49:M56)</f>
        <v>96721</v>
      </c>
      <c r="N57" s="34">
        <f>+SUM(N49:N56)</f>
        <v>60414</v>
      </c>
      <c r="O57" s="35">
        <f t="shared" si="10"/>
        <v>-0.37537866647367168</v>
      </c>
    </row>
    <row r="58" spans="2:23" ht="15.75" x14ac:dyDescent="0.25">
      <c r="B58" s="45" t="s">
        <v>46</v>
      </c>
    </row>
    <row r="59" spans="2:23" ht="15.75" x14ac:dyDescent="0.25">
      <c r="C59" s="5"/>
    </row>
    <row r="60" spans="2:23" ht="15.75" x14ac:dyDescent="0.25">
      <c r="C60" s="5"/>
      <c r="G60" s="41"/>
      <c r="I60" s="41"/>
    </row>
    <row r="61" spans="2:23" ht="16.5" thickBot="1" x14ac:dyDescent="0.3">
      <c r="F61" s="8"/>
    </row>
    <row r="62" spans="2:23" ht="16.5" thickBot="1" x14ac:dyDescent="0.3">
      <c r="B62" s="132" t="s">
        <v>59</v>
      </c>
      <c r="C62" s="134" t="s">
        <v>12</v>
      </c>
      <c r="D62" s="9"/>
      <c r="E62" s="99" t="s">
        <v>60</v>
      </c>
      <c r="F62" s="126"/>
      <c r="G62" s="100"/>
      <c r="H62" s="12"/>
      <c r="I62" s="112" t="s">
        <v>59</v>
      </c>
      <c r="J62" s="91" t="s">
        <v>12</v>
      </c>
      <c r="K62" s="92"/>
      <c r="L62" s="12"/>
      <c r="M62" s="99" t="s">
        <v>44</v>
      </c>
      <c r="N62" s="126"/>
      <c r="O62" s="100"/>
    </row>
    <row r="63" spans="2:23" ht="16.5" thickBot="1" x14ac:dyDescent="0.3">
      <c r="B63" s="133"/>
      <c r="C63" s="135"/>
      <c r="D63" s="12"/>
      <c r="E63" s="23">
        <v>2019</v>
      </c>
      <c r="F63" s="24">
        <v>2020</v>
      </c>
      <c r="G63" s="25" t="s">
        <v>47</v>
      </c>
      <c r="H63" s="12"/>
      <c r="I63" s="113"/>
      <c r="J63" s="136"/>
      <c r="K63" s="125"/>
      <c r="L63" s="12"/>
      <c r="M63" s="23">
        <v>2019</v>
      </c>
      <c r="N63" s="24">
        <v>2020</v>
      </c>
      <c r="O63" s="25" t="s">
        <v>47</v>
      </c>
    </row>
    <row r="64" spans="2:23" ht="15.75" x14ac:dyDescent="0.25">
      <c r="B64" s="27">
        <v>1</v>
      </c>
      <c r="C64" s="69" t="s">
        <v>11</v>
      </c>
      <c r="D64" s="12"/>
      <c r="E64" s="17">
        <v>302</v>
      </c>
      <c r="F64" s="18">
        <v>231</v>
      </c>
      <c r="G64" s="38">
        <f t="shared" ref="G64:G75" si="11">+F64/E64-1</f>
        <v>-0.23509933774834435</v>
      </c>
      <c r="H64" s="12"/>
      <c r="I64" s="82">
        <v>1</v>
      </c>
      <c r="J64" s="57" t="s">
        <v>11</v>
      </c>
      <c r="K64" s="58"/>
      <c r="L64" s="12"/>
      <c r="M64" s="36">
        <v>1399</v>
      </c>
      <c r="N64" s="37">
        <v>1138</v>
      </c>
      <c r="O64" s="38">
        <f t="shared" ref="O64:O75" si="12">+N64/M64-1</f>
        <v>-0.18656182987848469</v>
      </c>
      <c r="Q64" s="123"/>
      <c r="R64" s="123"/>
      <c r="V64" s="123"/>
      <c r="W64" s="123"/>
    </row>
    <row r="65" spans="2:23" ht="15.75" x14ac:dyDescent="0.25">
      <c r="B65" s="29">
        <f>+B64+1</f>
        <v>2</v>
      </c>
      <c r="C65" s="70" t="s">
        <v>23</v>
      </c>
      <c r="D65" s="12"/>
      <c r="E65" s="19">
        <v>406</v>
      </c>
      <c r="F65" s="20">
        <v>117</v>
      </c>
      <c r="G65" s="39">
        <f t="shared" si="11"/>
        <v>-0.71182266009852224</v>
      </c>
      <c r="H65" s="12"/>
      <c r="I65" s="85">
        <f>+I64+1</f>
        <v>2</v>
      </c>
      <c r="J65" s="59" t="s">
        <v>23</v>
      </c>
      <c r="K65" s="60"/>
      <c r="L65" s="12"/>
      <c r="M65" s="19">
        <v>1408</v>
      </c>
      <c r="N65" s="20">
        <v>1071</v>
      </c>
      <c r="O65" s="39">
        <f t="shared" si="12"/>
        <v>-0.23934659090909094</v>
      </c>
      <c r="Q65" s="123"/>
      <c r="R65" s="123"/>
      <c r="V65" s="123"/>
      <c r="W65" s="123"/>
    </row>
    <row r="66" spans="2:23" ht="15.75" x14ac:dyDescent="0.25">
      <c r="B66" s="30">
        <f t="shared" ref="B66:B73" si="13">+B65+1</f>
        <v>3</v>
      </c>
      <c r="C66" s="71" t="s">
        <v>25</v>
      </c>
      <c r="D66" s="12"/>
      <c r="E66" s="17">
        <v>99</v>
      </c>
      <c r="F66" s="18">
        <v>45</v>
      </c>
      <c r="G66" s="39">
        <f t="shared" si="11"/>
        <v>-0.54545454545454541</v>
      </c>
      <c r="H66" s="12"/>
      <c r="I66" s="82">
        <f t="shared" ref="I66:I73" si="14">+I65+1</f>
        <v>3</v>
      </c>
      <c r="J66" s="61" t="s">
        <v>25</v>
      </c>
      <c r="K66" s="62"/>
      <c r="L66" s="12"/>
      <c r="M66" s="17">
        <v>536</v>
      </c>
      <c r="N66" s="18">
        <v>296</v>
      </c>
      <c r="O66" s="39">
        <f t="shared" si="12"/>
        <v>-0.44776119402985071</v>
      </c>
      <c r="Q66" s="123"/>
      <c r="R66" s="123"/>
      <c r="V66" s="123"/>
      <c r="W66" s="123"/>
    </row>
    <row r="67" spans="2:23" ht="15.75" x14ac:dyDescent="0.25">
      <c r="B67" s="29">
        <f t="shared" si="13"/>
        <v>4</v>
      </c>
      <c r="C67" s="70" t="s">
        <v>24</v>
      </c>
      <c r="D67" s="12"/>
      <c r="E67" s="19">
        <v>74</v>
      </c>
      <c r="F67" s="20">
        <v>28</v>
      </c>
      <c r="G67" s="39">
        <f t="shared" si="11"/>
        <v>-0.6216216216216216</v>
      </c>
      <c r="H67" s="12"/>
      <c r="I67" s="85">
        <f t="shared" si="14"/>
        <v>4</v>
      </c>
      <c r="J67" s="59" t="s">
        <v>24</v>
      </c>
      <c r="K67" s="60"/>
      <c r="L67" s="12"/>
      <c r="M67" s="19">
        <v>250</v>
      </c>
      <c r="N67" s="20">
        <v>205</v>
      </c>
      <c r="O67" s="39">
        <f t="shared" si="12"/>
        <v>-0.18000000000000005</v>
      </c>
      <c r="Q67" s="123"/>
      <c r="R67" s="123"/>
      <c r="V67" s="123"/>
      <c r="W67" s="123"/>
    </row>
    <row r="68" spans="2:23" ht="15.75" x14ac:dyDescent="0.25">
      <c r="B68" s="30">
        <f t="shared" si="13"/>
        <v>5</v>
      </c>
      <c r="C68" s="71" t="s">
        <v>27</v>
      </c>
      <c r="D68" s="12"/>
      <c r="E68" s="17">
        <v>79</v>
      </c>
      <c r="F68" s="18">
        <v>25</v>
      </c>
      <c r="G68" s="39">
        <f t="shared" si="11"/>
        <v>-0.68354430379746833</v>
      </c>
      <c r="H68" s="12"/>
      <c r="I68" s="82">
        <f t="shared" si="14"/>
        <v>5</v>
      </c>
      <c r="J68" s="61" t="s">
        <v>27</v>
      </c>
      <c r="K68" s="62"/>
      <c r="L68" s="12"/>
      <c r="M68" s="17">
        <v>261</v>
      </c>
      <c r="N68" s="18">
        <v>142</v>
      </c>
      <c r="O68" s="39">
        <f t="shared" si="12"/>
        <v>-0.45593869731800762</v>
      </c>
      <c r="Q68" s="123"/>
      <c r="R68" s="123"/>
      <c r="V68" s="123"/>
      <c r="W68" s="123"/>
    </row>
    <row r="69" spans="2:23" ht="15.75" x14ac:dyDescent="0.25">
      <c r="B69" s="29">
        <f t="shared" si="13"/>
        <v>6</v>
      </c>
      <c r="C69" s="70" t="s">
        <v>26</v>
      </c>
      <c r="D69" s="12"/>
      <c r="E69" s="19">
        <v>19</v>
      </c>
      <c r="F69" s="20">
        <v>16</v>
      </c>
      <c r="G69" s="39">
        <f t="shared" si="11"/>
        <v>-0.15789473684210531</v>
      </c>
      <c r="H69" s="12"/>
      <c r="I69" s="85">
        <f t="shared" si="14"/>
        <v>6</v>
      </c>
      <c r="J69" s="59" t="s">
        <v>26</v>
      </c>
      <c r="K69" s="60"/>
      <c r="L69" s="12"/>
      <c r="M69" s="19">
        <v>87</v>
      </c>
      <c r="N69" s="20">
        <v>50</v>
      </c>
      <c r="O69" s="39">
        <f t="shared" si="12"/>
        <v>-0.42528735632183912</v>
      </c>
      <c r="Q69" s="123"/>
      <c r="R69" s="123"/>
      <c r="V69" s="123"/>
      <c r="W69" s="123"/>
    </row>
    <row r="70" spans="2:23" ht="15.75" x14ac:dyDescent="0.25">
      <c r="B70" s="30">
        <f t="shared" si="13"/>
        <v>7</v>
      </c>
      <c r="C70" s="71" t="s">
        <v>28</v>
      </c>
      <c r="D70" s="12"/>
      <c r="E70" s="17">
        <v>13</v>
      </c>
      <c r="F70" s="18">
        <v>10</v>
      </c>
      <c r="G70" s="39">
        <f t="shared" si="11"/>
        <v>-0.23076923076923073</v>
      </c>
      <c r="H70" s="12"/>
      <c r="I70" s="82">
        <f t="shared" si="14"/>
        <v>7</v>
      </c>
      <c r="J70" s="61" t="s">
        <v>28</v>
      </c>
      <c r="K70" s="62"/>
      <c r="L70" s="12"/>
      <c r="M70" s="17">
        <v>52</v>
      </c>
      <c r="N70" s="18">
        <v>34</v>
      </c>
      <c r="O70" s="39">
        <f t="shared" si="12"/>
        <v>-0.34615384615384615</v>
      </c>
      <c r="Q70" s="123"/>
      <c r="R70" s="123"/>
      <c r="V70" s="123"/>
      <c r="W70" s="123"/>
    </row>
    <row r="71" spans="2:23" ht="15.75" x14ac:dyDescent="0.25">
      <c r="B71" s="29">
        <f t="shared" si="13"/>
        <v>8</v>
      </c>
      <c r="C71" s="70" t="s">
        <v>29</v>
      </c>
      <c r="D71" s="12"/>
      <c r="E71" s="19">
        <v>8</v>
      </c>
      <c r="F71" s="20">
        <v>4</v>
      </c>
      <c r="G71" s="39">
        <f t="shared" si="11"/>
        <v>-0.5</v>
      </c>
      <c r="H71" s="12"/>
      <c r="I71" s="85">
        <f t="shared" si="14"/>
        <v>8</v>
      </c>
      <c r="J71" s="59" t="s">
        <v>29</v>
      </c>
      <c r="K71" s="60"/>
      <c r="L71" s="12"/>
      <c r="M71" s="19">
        <v>42</v>
      </c>
      <c r="N71" s="20">
        <v>21</v>
      </c>
      <c r="O71" s="39">
        <f t="shared" si="12"/>
        <v>-0.5</v>
      </c>
      <c r="Q71" s="123"/>
      <c r="R71" s="123"/>
      <c r="V71" s="123"/>
      <c r="W71" s="123"/>
    </row>
    <row r="72" spans="2:23" ht="15.75" x14ac:dyDescent="0.25">
      <c r="B72" s="30">
        <f t="shared" si="13"/>
        <v>9</v>
      </c>
      <c r="C72" s="71" t="s">
        <v>111</v>
      </c>
      <c r="D72" s="12"/>
      <c r="E72" s="17">
        <v>8</v>
      </c>
      <c r="F72" s="18">
        <v>4</v>
      </c>
      <c r="G72" s="39">
        <f t="shared" si="11"/>
        <v>-0.5</v>
      </c>
      <c r="H72" s="12"/>
      <c r="I72" s="82">
        <f t="shared" si="14"/>
        <v>9</v>
      </c>
      <c r="J72" s="61" t="s">
        <v>45</v>
      </c>
      <c r="K72" s="62"/>
      <c r="L72" s="12"/>
      <c r="M72" s="17">
        <v>30</v>
      </c>
      <c r="N72" s="18">
        <v>17</v>
      </c>
      <c r="O72" s="39">
        <f t="shared" si="12"/>
        <v>-0.43333333333333335</v>
      </c>
      <c r="Q72" s="123"/>
      <c r="R72" s="123"/>
      <c r="V72" s="123"/>
      <c r="W72" s="123"/>
    </row>
    <row r="73" spans="2:23" ht="15.75" x14ac:dyDescent="0.25">
      <c r="B73" s="29">
        <f t="shared" si="13"/>
        <v>10</v>
      </c>
      <c r="C73" s="70" t="s">
        <v>45</v>
      </c>
      <c r="D73" s="12"/>
      <c r="E73" s="19">
        <v>9</v>
      </c>
      <c r="F73" s="20">
        <v>3</v>
      </c>
      <c r="G73" s="39">
        <f t="shared" si="11"/>
        <v>-0.66666666666666674</v>
      </c>
      <c r="H73" s="12"/>
      <c r="I73" s="85">
        <f t="shared" si="14"/>
        <v>10</v>
      </c>
      <c r="J73" s="59" t="s">
        <v>111</v>
      </c>
      <c r="K73" s="60"/>
      <c r="L73" s="12"/>
      <c r="M73" s="19">
        <v>21</v>
      </c>
      <c r="N73" s="20">
        <v>16</v>
      </c>
      <c r="O73" s="39">
        <f t="shared" si="12"/>
        <v>-0.23809523809523814</v>
      </c>
      <c r="Q73" s="123"/>
      <c r="R73" s="123"/>
      <c r="V73" s="123"/>
      <c r="W73" s="123"/>
    </row>
    <row r="74" spans="2:23" ht="16.5" thickBot="1" x14ac:dyDescent="0.3">
      <c r="B74" s="30"/>
      <c r="C74" s="71" t="s">
        <v>9</v>
      </c>
      <c r="D74" s="12"/>
      <c r="E74" s="17">
        <f>+E75-E77</f>
        <v>4</v>
      </c>
      <c r="F74" s="18">
        <f>+F75-F77</f>
        <v>0</v>
      </c>
      <c r="G74" s="40">
        <f t="shared" si="11"/>
        <v>-1</v>
      </c>
      <c r="H74" s="12"/>
      <c r="I74" s="82"/>
      <c r="J74" s="103" t="s">
        <v>9</v>
      </c>
      <c r="K74" s="104"/>
      <c r="L74" s="12"/>
      <c r="M74" s="17">
        <f>+M75-M76</f>
        <v>15</v>
      </c>
      <c r="N74" s="18">
        <f>+N75-N76</f>
        <v>4</v>
      </c>
      <c r="O74" s="40">
        <f t="shared" si="12"/>
        <v>-0.73333333333333339</v>
      </c>
    </row>
    <row r="75" spans="2:23" ht="16.5" thickBot="1" x14ac:dyDescent="0.3">
      <c r="B75" s="32"/>
      <c r="C75" s="46" t="s">
        <v>48</v>
      </c>
      <c r="D75" s="12"/>
      <c r="E75" s="33">
        <v>1021</v>
      </c>
      <c r="F75" s="34">
        <v>483</v>
      </c>
      <c r="G75" s="40">
        <f t="shared" si="11"/>
        <v>-0.52693437806072474</v>
      </c>
      <c r="H75" s="12"/>
      <c r="I75" s="86"/>
      <c r="J75" s="130" t="s">
        <v>48</v>
      </c>
      <c r="K75" s="131"/>
      <c r="L75" s="12"/>
      <c r="M75" s="33">
        <v>4101</v>
      </c>
      <c r="N75" s="34">
        <v>2994</v>
      </c>
      <c r="O75" s="40">
        <f t="shared" si="12"/>
        <v>-0.26993416239941481</v>
      </c>
      <c r="Q75" s="41"/>
      <c r="R75" s="41"/>
    </row>
    <row r="76" spans="2:23" ht="15.75" x14ac:dyDescent="0.25">
      <c r="B76" s="45" t="s">
        <v>89</v>
      </c>
      <c r="G76" s="48"/>
      <c r="H76" s="48"/>
      <c r="I76" s="48"/>
      <c r="J76" s="48"/>
      <c r="K76" s="49"/>
      <c r="L76" s="48"/>
      <c r="M76" s="47">
        <f>+SUM(M64:M73)</f>
        <v>4086</v>
      </c>
      <c r="N76" s="47">
        <f>+SUM(N64:N73)</f>
        <v>2990</v>
      </c>
    </row>
    <row r="77" spans="2:23" x14ac:dyDescent="0.25">
      <c r="E77" s="47">
        <f>+SUM(E64:E73)</f>
        <v>1017</v>
      </c>
      <c r="F77" s="47">
        <f>+SUM(F64:F73)</f>
        <v>483</v>
      </c>
    </row>
    <row r="78" spans="2:23" x14ac:dyDescent="0.25"/>
    <row r="79" spans="2:23" x14ac:dyDescent="0.25"/>
    <row r="80" spans="2:23" ht="15.75" thickBot="1" x14ac:dyDescent="0.3"/>
    <row r="81" spans="2:20" ht="16.5" thickBot="1" x14ac:dyDescent="0.3">
      <c r="B81" s="132" t="s">
        <v>59</v>
      </c>
      <c r="C81" s="134" t="s">
        <v>12</v>
      </c>
      <c r="D81" s="9"/>
      <c r="E81" s="99" t="s">
        <v>72</v>
      </c>
      <c r="F81" s="126"/>
      <c r="G81" s="100"/>
      <c r="H81" s="12"/>
      <c r="I81" s="112" t="s">
        <v>59</v>
      </c>
      <c r="J81" s="91" t="s">
        <v>12</v>
      </c>
      <c r="K81" s="92"/>
      <c r="L81" s="12"/>
      <c r="M81" s="99" t="s">
        <v>82</v>
      </c>
      <c r="N81" s="126"/>
      <c r="O81" s="100"/>
    </row>
    <row r="82" spans="2:20" ht="16.5" thickBot="1" x14ac:dyDescent="0.3">
      <c r="B82" s="133"/>
      <c r="C82" s="135"/>
      <c r="D82" s="12"/>
      <c r="E82" s="23">
        <v>2019</v>
      </c>
      <c r="F82" s="24">
        <v>2020</v>
      </c>
      <c r="G82" s="25" t="s">
        <v>47</v>
      </c>
      <c r="H82" s="12"/>
      <c r="I82" s="113"/>
      <c r="J82" s="136"/>
      <c r="K82" s="125"/>
      <c r="L82" s="12"/>
      <c r="M82" s="23">
        <v>2019</v>
      </c>
      <c r="N82" s="24">
        <v>2020</v>
      </c>
      <c r="O82" s="25" t="s">
        <v>47</v>
      </c>
      <c r="Q82" s="68"/>
      <c r="R82" s="68"/>
      <c r="S82" s="123"/>
      <c r="T82" s="123"/>
    </row>
    <row r="83" spans="2:20" ht="15.75" x14ac:dyDescent="0.25">
      <c r="B83" s="27">
        <v>1</v>
      </c>
      <c r="C83" s="27" t="s">
        <v>74</v>
      </c>
      <c r="D83" s="12"/>
      <c r="E83" s="17">
        <v>9726</v>
      </c>
      <c r="F83" s="18">
        <v>4396</v>
      </c>
      <c r="G83" s="38">
        <f t="shared" ref="G83:G94" si="15">+F83/E83-1</f>
        <v>-0.54801562821303729</v>
      </c>
      <c r="H83" s="12"/>
      <c r="I83" s="82">
        <v>1</v>
      </c>
      <c r="J83" s="57" t="s">
        <v>73</v>
      </c>
      <c r="K83" s="58"/>
      <c r="L83" s="12"/>
      <c r="M83" s="36">
        <v>56097</v>
      </c>
      <c r="N83" s="37">
        <v>38754</v>
      </c>
      <c r="O83" s="38">
        <f t="shared" ref="O83:O94" si="16">+N83/M83-1</f>
        <v>-0.30916091769613352</v>
      </c>
      <c r="Q83" s="68"/>
      <c r="R83" s="68"/>
      <c r="S83" s="123"/>
      <c r="T83" s="123"/>
    </row>
    <row r="84" spans="2:20" ht="15.75" x14ac:dyDescent="0.25">
      <c r="B84" s="29">
        <f>+B83+1</f>
        <v>2</v>
      </c>
      <c r="C84" s="29" t="s">
        <v>73</v>
      </c>
      <c r="D84" s="12"/>
      <c r="E84" s="19">
        <v>11865</v>
      </c>
      <c r="F84" s="20">
        <v>4384</v>
      </c>
      <c r="G84" s="39">
        <f t="shared" si="15"/>
        <v>-0.63050990307627475</v>
      </c>
      <c r="H84" s="12"/>
      <c r="I84" s="85">
        <f>+I83+1</f>
        <v>2</v>
      </c>
      <c r="J84" s="59" t="s">
        <v>74</v>
      </c>
      <c r="K84" s="60"/>
      <c r="L84" s="12"/>
      <c r="M84" s="19">
        <v>45373</v>
      </c>
      <c r="N84" s="20">
        <v>32383</v>
      </c>
      <c r="O84" s="39">
        <f t="shared" si="16"/>
        <v>-0.28629361073766335</v>
      </c>
      <c r="Q84" s="68"/>
      <c r="R84" s="68"/>
      <c r="S84" s="123"/>
      <c r="T84" s="123"/>
    </row>
    <row r="85" spans="2:20" ht="15.75" x14ac:dyDescent="0.25">
      <c r="B85" s="30">
        <f t="shared" ref="B85:B92" si="17">+B84+1</f>
        <v>3</v>
      </c>
      <c r="C85" s="30" t="s">
        <v>75</v>
      </c>
      <c r="D85" s="12"/>
      <c r="E85" s="17">
        <v>8729</v>
      </c>
      <c r="F85" s="18">
        <v>2550</v>
      </c>
      <c r="G85" s="39">
        <f t="shared" si="15"/>
        <v>-0.70787031733302785</v>
      </c>
      <c r="H85" s="12"/>
      <c r="I85" s="82">
        <f t="shared" ref="I85:I92" si="18">+I84+1</f>
        <v>3</v>
      </c>
      <c r="J85" s="61" t="s">
        <v>75</v>
      </c>
      <c r="K85" s="62"/>
      <c r="L85" s="12"/>
      <c r="M85" s="17">
        <v>42023</v>
      </c>
      <c r="N85" s="18">
        <v>26353</v>
      </c>
      <c r="O85" s="39">
        <f t="shared" si="16"/>
        <v>-0.372891035861314</v>
      </c>
      <c r="Q85" s="68"/>
      <c r="R85" s="68"/>
      <c r="S85" s="123"/>
      <c r="T85" s="123"/>
    </row>
    <row r="86" spans="2:20" ht="15.75" x14ac:dyDescent="0.25">
      <c r="B86" s="29">
        <f t="shared" si="17"/>
        <v>4</v>
      </c>
      <c r="C86" s="29" t="s">
        <v>76</v>
      </c>
      <c r="D86" s="12"/>
      <c r="E86" s="19">
        <v>7240</v>
      </c>
      <c r="F86" s="20">
        <v>1766</v>
      </c>
      <c r="G86" s="39">
        <f t="shared" si="15"/>
        <v>-0.75607734806629834</v>
      </c>
      <c r="H86" s="12"/>
      <c r="I86" s="85">
        <f t="shared" si="18"/>
        <v>4</v>
      </c>
      <c r="J86" s="59" t="s">
        <v>76</v>
      </c>
      <c r="K86" s="60"/>
      <c r="L86" s="12"/>
      <c r="M86" s="19">
        <v>36539</v>
      </c>
      <c r="N86" s="20">
        <v>21607</v>
      </c>
      <c r="O86" s="39">
        <f t="shared" si="16"/>
        <v>-0.4086592408111881</v>
      </c>
      <c r="Q86" s="68"/>
      <c r="R86" s="68"/>
      <c r="S86" s="123"/>
      <c r="T86" s="123"/>
    </row>
    <row r="87" spans="2:20" ht="15.75" x14ac:dyDescent="0.25">
      <c r="B87" s="30">
        <f t="shared" si="17"/>
        <v>5</v>
      </c>
      <c r="C87" s="30" t="s">
        <v>8</v>
      </c>
      <c r="D87" s="12"/>
      <c r="E87" s="17">
        <v>4144</v>
      </c>
      <c r="F87" s="18">
        <v>1469</v>
      </c>
      <c r="G87" s="39">
        <f t="shared" si="15"/>
        <v>-0.64551158301158296</v>
      </c>
      <c r="H87" s="12"/>
      <c r="I87" s="82">
        <f t="shared" si="18"/>
        <v>5</v>
      </c>
      <c r="J87" s="61" t="s">
        <v>8</v>
      </c>
      <c r="K87" s="62"/>
      <c r="L87" s="12"/>
      <c r="M87" s="17">
        <v>20115</v>
      </c>
      <c r="N87" s="18">
        <v>14491</v>
      </c>
      <c r="O87" s="39">
        <f t="shared" si="16"/>
        <v>-0.27959234402187427</v>
      </c>
      <c r="Q87" s="68"/>
      <c r="R87" s="68"/>
      <c r="S87" s="123"/>
      <c r="T87" s="123"/>
    </row>
    <row r="88" spans="2:20" ht="15.75" x14ac:dyDescent="0.25">
      <c r="B88" s="29">
        <f t="shared" si="17"/>
        <v>6</v>
      </c>
      <c r="C88" s="29" t="s">
        <v>78</v>
      </c>
      <c r="D88" s="12"/>
      <c r="E88" s="19">
        <v>2015</v>
      </c>
      <c r="F88" s="20">
        <v>1175</v>
      </c>
      <c r="G88" s="39">
        <f t="shared" si="15"/>
        <v>-0.4168734491315137</v>
      </c>
      <c r="H88" s="12"/>
      <c r="I88" s="85">
        <f t="shared" si="18"/>
        <v>6</v>
      </c>
      <c r="J88" s="59" t="s">
        <v>78</v>
      </c>
      <c r="K88" s="60"/>
      <c r="L88" s="12"/>
      <c r="M88" s="19">
        <v>10300</v>
      </c>
      <c r="N88" s="20">
        <v>8423</v>
      </c>
      <c r="O88" s="39">
        <f t="shared" si="16"/>
        <v>-0.1822330097087379</v>
      </c>
      <c r="Q88" s="68"/>
      <c r="R88" s="68"/>
      <c r="S88" s="123"/>
      <c r="T88" s="123"/>
    </row>
    <row r="89" spans="2:20" ht="15.75" x14ac:dyDescent="0.25">
      <c r="B89" s="30">
        <f t="shared" si="17"/>
        <v>7</v>
      </c>
      <c r="C89" s="30" t="s">
        <v>80</v>
      </c>
      <c r="D89" s="12"/>
      <c r="E89" s="17">
        <v>1987</v>
      </c>
      <c r="F89" s="18">
        <v>617</v>
      </c>
      <c r="G89" s="39">
        <f t="shared" si="15"/>
        <v>-0.68948163059889278</v>
      </c>
      <c r="H89" s="12"/>
      <c r="I89" s="82">
        <f t="shared" si="18"/>
        <v>7</v>
      </c>
      <c r="J89" s="61" t="s">
        <v>80</v>
      </c>
      <c r="K89" s="62"/>
      <c r="L89" s="12"/>
      <c r="M89" s="17">
        <v>8819</v>
      </c>
      <c r="N89" s="18">
        <v>6888</v>
      </c>
      <c r="O89" s="39">
        <f t="shared" si="16"/>
        <v>-0.21895906565370227</v>
      </c>
      <c r="Q89" s="68"/>
      <c r="R89" s="68"/>
      <c r="S89" s="123"/>
      <c r="T89" s="123"/>
    </row>
    <row r="90" spans="2:20" ht="15.75" x14ac:dyDescent="0.25">
      <c r="B90" s="29">
        <f t="shared" si="17"/>
        <v>8</v>
      </c>
      <c r="C90" s="29" t="s">
        <v>79</v>
      </c>
      <c r="D90" s="12"/>
      <c r="E90" s="19">
        <v>1982</v>
      </c>
      <c r="F90" s="20">
        <v>536</v>
      </c>
      <c r="G90" s="39">
        <f t="shared" si="15"/>
        <v>-0.72956609485368307</v>
      </c>
      <c r="H90" s="12"/>
      <c r="I90" s="85">
        <f t="shared" si="18"/>
        <v>8</v>
      </c>
      <c r="J90" s="59" t="s">
        <v>79</v>
      </c>
      <c r="K90" s="60"/>
      <c r="L90" s="12"/>
      <c r="M90" s="19">
        <v>9677</v>
      </c>
      <c r="N90" s="20">
        <v>6770</v>
      </c>
      <c r="O90" s="39">
        <f t="shared" si="16"/>
        <v>-0.30040301746409015</v>
      </c>
      <c r="Q90" s="68"/>
      <c r="R90" s="68"/>
      <c r="S90" s="123"/>
      <c r="T90" s="123"/>
    </row>
    <row r="91" spans="2:20" ht="15.75" x14ac:dyDescent="0.25">
      <c r="B91" s="30">
        <f t="shared" si="17"/>
        <v>9</v>
      </c>
      <c r="C91" s="30" t="s">
        <v>77</v>
      </c>
      <c r="D91" s="12"/>
      <c r="E91" s="17">
        <v>1935</v>
      </c>
      <c r="F91" s="18">
        <v>421</v>
      </c>
      <c r="G91" s="39">
        <f t="shared" si="15"/>
        <v>-0.78242894056847545</v>
      </c>
      <c r="H91" s="12"/>
      <c r="I91" s="82">
        <f t="shared" si="18"/>
        <v>9</v>
      </c>
      <c r="J91" s="61" t="s">
        <v>77</v>
      </c>
      <c r="K91" s="62"/>
      <c r="L91" s="12"/>
      <c r="M91" s="17">
        <v>10250</v>
      </c>
      <c r="N91" s="18">
        <v>5141</v>
      </c>
      <c r="O91" s="39">
        <f t="shared" si="16"/>
        <v>-0.4984390243902439</v>
      </c>
      <c r="Q91" s="68"/>
      <c r="R91" s="68"/>
      <c r="S91" s="123"/>
      <c r="T91" s="123"/>
    </row>
    <row r="92" spans="2:20" ht="15.75" x14ac:dyDescent="0.25">
      <c r="B92" s="29">
        <f t="shared" si="17"/>
        <v>10</v>
      </c>
      <c r="C92" s="29" t="s">
        <v>81</v>
      </c>
      <c r="D92" s="12"/>
      <c r="E92" s="19">
        <v>390</v>
      </c>
      <c r="F92" s="20">
        <v>145</v>
      </c>
      <c r="G92" s="39">
        <f t="shared" si="15"/>
        <v>-0.62820512820512819</v>
      </c>
      <c r="H92" s="12"/>
      <c r="I92" s="85">
        <f t="shared" si="18"/>
        <v>10</v>
      </c>
      <c r="J92" s="59" t="s">
        <v>81</v>
      </c>
      <c r="K92" s="60"/>
      <c r="L92" s="12"/>
      <c r="M92" s="19">
        <v>1745</v>
      </c>
      <c r="N92" s="20">
        <v>1361</v>
      </c>
      <c r="O92" s="39">
        <f t="shared" si="16"/>
        <v>-0.22005730659025791</v>
      </c>
      <c r="Q92" s="137"/>
      <c r="R92" s="137"/>
      <c r="S92" s="123"/>
      <c r="T92" s="123"/>
    </row>
    <row r="93" spans="2:20" ht="16.5" thickBot="1" x14ac:dyDescent="0.3">
      <c r="B93" s="30"/>
      <c r="C93" s="30" t="s">
        <v>9</v>
      </c>
      <c r="D93" s="12"/>
      <c r="E93" s="17">
        <f>+E94-E95</f>
        <v>1401</v>
      </c>
      <c r="F93" s="18">
        <f>+F94-F95</f>
        <v>415</v>
      </c>
      <c r="G93" s="40">
        <f t="shared" si="15"/>
        <v>-0.70378301213418992</v>
      </c>
      <c r="H93" s="12"/>
      <c r="I93" s="82"/>
      <c r="J93" s="61" t="s">
        <v>9</v>
      </c>
      <c r="K93" s="62"/>
      <c r="L93" s="12"/>
      <c r="M93" s="17">
        <f>+M94-M95</f>
        <v>6898</v>
      </c>
      <c r="N93" s="18">
        <f>+N94-N95</f>
        <v>4191</v>
      </c>
      <c r="O93" s="40">
        <f t="shared" si="16"/>
        <v>-0.39243258915627721</v>
      </c>
    </row>
    <row r="94" spans="2:20" ht="16.5" thickBot="1" x14ac:dyDescent="0.3">
      <c r="B94" s="32"/>
      <c r="C94" s="46" t="s">
        <v>48</v>
      </c>
      <c r="D94" s="12"/>
      <c r="E94" s="33">
        <v>51414</v>
      </c>
      <c r="F94" s="34">
        <v>17874</v>
      </c>
      <c r="G94" s="40">
        <f t="shared" si="15"/>
        <v>-0.65235149959155092</v>
      </c>
      <c r="H94" s="12"/>
      <c r="I94" s="86"/>
      <c r="J94" s="130" t="s">
        <v>48</v>
      </c>
      <c r="K94" s="131"/>
      <c r="L94" s="12"/>
      <c r="M94" s="33">
        <v>247836</v>
      </c>
      <c r="N94" s="34">
        <v>166362</v>
      </c>
      <c r="O94" s="40">
        <f t="shared" si="16"/>
        <v>-0.32874158717861812</v>
      </c>
    </row>
    <row r="95" spans="2:20" ht="15.75" x14ac:dyDescent="0.25">
      <c r="B95" s="45" t="s">
        <v>46</v>
      </c>
      <c r="E95" s="47">
        <f>+SUM(E83:E92)</f>
        <v>50013</v>
      </c>
      <c r="F95" s="47">
        <f>+SUM(F83:F92)</f>
        <v>17459</v>
      </c>
      <c r="G95" s="48"/>
      <c r="H95" s="48"/>
      <c r="I95" s="48"/>
      <c r="J95" s="48"/>
      <c r="K95" s="49"/>
      <c r="L95" s="48"/>
      <c r="M95" s="47">
        <f>+SUM(M83:M92)</f>
        <v>240938</v>
      </c>
      <c r="N95" s="47">
        <f>+SUM(N83:N92)</f>
        <v>162171</v>
      </c>
    </row>
    <row r="96" spans="2:20" x14ac:dyDescent="0.25"/>
    <row r="97" spans="2:20" x14ac:dyDescent="0.25"/>
    <row r="98" spans="2:20" ht="15.75" x14ac:dyDescent="0.25">
      <c r="C98" s="88" t="s">
        <v>90</v>
      </c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2:20" ht="15.75" thickBot="1" x14ac:dyDescent="0.3"/>
    <row r="100" spans="2:20" ht="16.5" thickBot="1" x14ac:dyDescent="0.3">
      <c r="B100" s="132" t="s">
        <v>59</v>
      </c>
      <c r="C100" s="134" t="s">
        <v>61</v>
      </c>
      <c r="D100" s="9"/>
      <c r="E100" s="99" t="s">
        <v>83</v>
      </c>
      <c r="F100" s="126"/>
      <c r="G100" s="100"/>
      <c r="H100" s="12"/>
      <c r="I100" s="112" t="s">
        <v>59</v>
      </c>
      <c r="J100" s="91" t="s">
        <v>61</v>
      </c>
      <c r="K100" s="92"/>
      <c r="L100" s="12"/>
      <c r="M100" s="99" t="s">
        <v>84</v>
      </c>
      <c r="N100" s="126"/>
      <c r="O100" s="100"/>
    </row>
    <row r="101" spans="2:20" ht="16.5" thickBot="1" x14ac:dyDescent="0.3">
      <c r="B101" s="133"/>
      <c r="C101" s="135"/>
      <c r="D101" s="12"/>
      <c r="E101" s="23">
        <v>2019</v>
      </c>
      <c r="F101" s="24">
        <v>2020</v>
      </c>
      <c r="G101" s="25" t="s">
        <v>47</v>
      </c>
      <c r="H101" s="12"/>
      <c r="I101" s="113"/>
      <c r="J101" s="136"/>
      <c r="K101" s="125"/>
      <c r="L101" s="12"/>
      <c r="M101" s="23">
        <v>2019</v>
      </c>
      <c r="N101" s="24">
        <v>2020</v>
      </c>
      <c r="O101" s="25" t="s">
        <v>47</v>
      </c>
      <c r="S101" s="123"/>
      <c r="T101" s="123"/>
    </row>
    <row r="102" spans="2:20" ht="15.75" x14ac:dyDescent="0.25">
      <c r="B102" s="27">
        <v>1</v>
      </c>
      <c r="C102" s="69" t="s">
        <v>62</v>
      </c>
      <c r="D102" s="12"/>
      <c r="E102" s="17">
        <v>6800</v>
      </c>
      <c r="F102" s="18">
        <v>2386</v>
      </c>
      <c r="G102" s="38">
        <f t="shared" ref="G102:G113" si="19">+F102/E102-1</f>
        <v>-0.64911764705882358</v>
      </c>
      <c r="H102" s="12"/>
      <c r="I102" s="82">
        <v>1</v>
      </c>
      <c r="J102" s="57" t="s">
        <v>62</v>
      </c>
      <c r="K102" s="58"/>
      <c r="L102" s="12"/>
      <c r="M102" s="36">
        <v>28731</v>
      </c>
      <c r="N102" s="37">
        <v>16083</v>
      </c>
      <c r="O102" s="38">
        <f t="shared" ref="O102:O113" si="20">+N102/M102-1</f>
        <v>-0.44022136368382581</v>
      </c>
      <c r="Q102" s="123"/>
      <c r="R102" s="123"/>
      <c r="S102" s="123"/>
      <c r="T102" s="123"/>
    </row>
    <row r="103" spans="2:20" ht="15.75" x14ac:dyDescent="0.25">
      <c r="B103" s="29">
        <f>+B102+1</f>
        <v>2</v>
      </c>
      <c r="C103" s="70" t="s">
        <v>64</v>
      </c>
      <c r="D103" s="12"/>
      <c r="E103" s="19">
        <v>1738</v>
      </c>
      <c r="F103" s="20">
        <v>808</v>
      </c>
      <c r="G103" s="39">
        <f t="shared" si="19"/>
        <v>-0.53509781357882624</v>
      </c>
      <c r="H103" s="12"/>
      <c r="I103" s="85">
        <f>+I102+1</f>
        <v>2</v>
      </c>
      <c r="J103" s="59" t="s">
        <v>64</v>
      </c>
      <c r="K103" s="60"/>
      <c r="L103" s="12"/>
      <c r="M103" s="19">
        <v>7605</v>
      </c>
      <c r="N103" s="20">
        <v>4927</v>
      </c>
      <c r="O103" s="39">
        <f t="shared" si="20"/>
        <v>-0.35213675213675211</v>
      </c>
      <c r="Q103" s="123"/>
      <c r="R103" s="123"/>
      <c r="S103" s="123"/>
      <c r="T103" s="123"/>
    </row>
    <row r="104" spans="2:20" ht="15.75" x14ac:dyDescent="0.25">
      <c r="B104" s="30">
        <f t="shared" ref="B104:B111" si="21">+B103+1</f>
        <v>3</v>
      </c>
      <c r="C104" s="71" t="s">
        <v>63</v>
      </c>
      <c r="D104" s="12"/>
      <c r="E104" s="17">
        <v>2087</v>
      </c>
      <c r="F104" s="18">
        <v>706</v>
      </c>
      <c r="G104" s="39">
        <f t="shared" si="19"/>
        <v>-0.66171538092956395</v>
      </c>
      <c r="H104" s="12"/>
      <c r="I104" s="82">
        <f t="shared" ref="I104:I111" si="22">+I103+1</f>
        <v>3</v>
      </c>
      <c r="J104" s="61" t="s">
        <v>63</v>
      </c>
      <c r="K104" s="62"/>
      <c r="L104" s="12"/>
      <c r="M104" s="17">
        <v>8857</v>
      </c>
      <c r="N104" s="18">
        <v>4813</v>
      </c>
      <c r="O104" s="39">
        <f t="shared" si="20"/>
        <v>-0.45658800948402389</v>
      </c>
      <c r="Q104" s="123"/>
      <c r="R104" s="123"/>
      <c r="S104" s="123"/>
      <c r="T104" s="123"/>
    </row>
    <row r="105" spans="2:20" ht="15.75" x14ac:dyDescent="0.25">
      <c r="B105" s="29">
        <f t="shared" si="21"/>
        <v>4</v>
      </c>
      <c r="C105" s="70" t="s">
        <v>65</v>
      </c>
      <c r="D105" s="12"/>
      <c r="E105" s="19">
        <v>1194</v>
      </c>
      <c r="F105" s="20">
        <v>499</v>
      </c>
      <c r="G105" s="39">
        <f t="shared" si="19"/>
        <v>-0.58207705192629811</v>
      </c>
      <c r="H105" s="12"/>
      <c r="I105" s="85">
        <f t="shared" si="22"/>
        <v>4</v>
      </c>
      <c r="J105" s="59" t="s">
        <v>67</v>
      </c>
      <c r="K105" s="60"/>
      <c r="L105" s="12"/>
      <c r="M105" s="19">
        <v>4056</v>
      </c>
      <c r="N105" s="20">
        <v>3255</v>
      </c>
      <c r="O105" s="39">
        <f t="shared" si="20"/>
        <v>-0.1974852071005917</v>
      </c>
      <c r="Q105" s="123"/>
      <c r="R105" s="123"/>
      <c r="S105" s="123"/>
      <c r="T105" s="123"/>
    </row>
    <row r="106" spans="2:20" ht="15.75" x14ac:dyDescent="0.25">
      <c r="B106" s="30">
        <f t="shared" si="21"/>
        <v>5</v>
      </c>
      <c r="C106" s="71" t="s">
        <v>67</v>
      </c>
      <c r="D106" s="12"/>
      <c r="E106" s="17">
        <v>925</v>
      </c>
      <c r="F106" s="18">
        <v>497</v>
      </c>
      <c r="G106" s="39">
        <f t="shared" si="19"/>
        <v>-0.46270270270270275</v>
      </c>
      <c r="H106" s="12"/>
      <c r="I106" s="82">
        <f t="shared" si="22"/>
        <v>5</v>
      </c>
      <c r="J106" s="61" t="s">
        <v>65</v>
      </c>
      <c r="K106" s="62"/>
      <c r="L106" s="12"/>
      <c r="M106" s="17">
        <v>5140</v>
      </c>
      <c r="N106" s="18">
        <v>3133</v>
      </c>
      <c r="O106" s="39">
        <f t="shared" si="20"/>
        <v>-0.39046692607003886</v>
      </c>
      <c r="Q106" s="123"/>
      <c r="R106" s="123"/>
      <c r="S106" s="123"/>
      <c r="T106" s="123"/>
    </row>
    <row r="107" spans="2:20" ht="15.75" x14ac:dyDescent="0.25">
      <c r="B107" s="29">
        <f t="shared" si="21"/>
        <v>6</v>
      </c>
      <c r="C107" s="70" t="s">
        <v>68</v>
      </c>
      <c r="D107" s="12"/>
      <c r="E107" s="19">
        <v>482</v>
      </c>
      <c r="F107" s="20">
        <v>317</v>
      </c>
      <c r="G107" s="39">
        <f t="shared" si="19"/>
        <v>-0.34232365145228216</v>
      </c>
      <c r="H107" s="12"/>
      <c r="I107" s="85">
        <f t="shared" si="22"/>
        <v>6</v>
      </c>
      <c r="J107" s="59" t="s">
        <v>66</v>
      </c>
      <c r="K107" s="60"/>
      <c r="L107" s="12"/>
      <c r="M107" s="19">
        <v>3599</v>
      </c>
      <c r="N107" s="20">
        <v>2123</v>
      </c>
      <c r="O107" s="39">
        <f t="shared" si="20"/>
        <v>-0.4101139205334815</v>
      </c>
      <c r="Q107" s="123"/>
      <c r="R107" s="123"/>
      <c r="S107" s="123"/>
      <c r="T107" s="123"/>
    </row>
    <row r="108" spans="2:20" ht="15.75" x14ac:dyDescent="0.25">
      <c r="B108" s="30">
        <f t="shared" si="21"/>
        <v>7</v>
      </c>
      <c r="C108" s="71" t="s">
        <v>66</v>
      </c>
      <c r="D108" s="12"/>
      <c r="E108" s="17">
        <v>852</v>
      </c>
      <c r="F108" s="18">
        <v>289</v>
      </c>
      <c r="G108" s="39">
        <f t="shared" si="19"/>
        <v>-0.66079812206572774</v>
      </c>
      <c r="H108" s="12"/>
      <c r="I108" s="82">
        <f t="shared" si="22"/>
        <v>7</v>
      </c>
      <c r="J108" s="61" t="s">
        <v>68</v>
      </c>
      <c r="K108" s="62"/>
      <c r="L108" s="12"/>
      <c r="M108" s="17">
        <v>2149</v>
      </c>
      <c r="N108" s="18">
        <v>1813</v>
      </c>
      <c r="O108" s="39">
        <f t="shared" si="20"/>
        <v>-0.15635179153094458</v>
      </c>
      <c r="Q108" s="123"/>
      <c r="R108" s="123"/>
      <c r="S108" s="123"/>
      <c r="T108" s="123"/>
    </row>
    <row r="109" spans="2:20" ht="15.75" x14ac:dyDescent="0.25">
      <c r="B109" s="29">
        <f t="shared" si="21"/>
        <v>8</v>
      </c>
      <c r="C109" s="70" t="s">
        <v>112</v>
      </c>
      <c r="D109" s="12"/>
      <c r="E109" s="19">
        <v>374</v>
      </c>
      <c r="F109" s="20">
        <v>215</v>
      </c>
      <c r="G109" s="39">
        <f t="shared" si="19"/>
        <v>-0.42513368983957223</v>
      </c>
      <c r="H109" s="12"/>
      <c r="I109" s="85">
        <f t="shared" si="22"/>
        <v>8</v>
      </c>
      <c r="J109" s="59" t="s">
        <v>69</v>
      </c>
      <c r="K109" s="60"/>
      <c r="L109" s="12"/>
      <c r="M109" s="19">
        <v>1941</v>
      </c>
      <c r="N109" s="20">
        <v>1279</v>
      </c>
      <c r="O109" s="39">
        <f t="shared" si="20"/>
        <v>-0.34106130860381245</v>
      </c>
      <c r="Q109" s="123"/>
      <c r="R109" s="123"/>
      <c r="S109" s="123"/>
      <c r="T109" s="123"/>
    </row>
    <row r="110" spans="2:20" ht="15.75" x14ac:dyDescent="0.25">
      <c r="B110" s="30">
        <f t="shared" si="21"/>
        <v>9</v>
      </c>
      <c r="C110" s="71" t="s">
        <v>69</v>
      </c>
      <c r="D110" s="12"/>
      <c r="E110" s="17">
        <v>439</v>
      </c>
      <c r="F110" s="18">
        <v>193</v>
      </c>
      <c r="G110" s="39">
        <f t="shared" si="19"/>
        <v>-0.56036446469248291</v>
      </c>
      <c r="H110" s="12"/>
      <c r="I110" s="82">
        <f t="shared" si="22"/>
        <v>9</v>
      </c>
      <c r="J110" s="61" t="s">
        <v>71</v>
      </c>
      <c r="K110" s="62"/>
      <c r="L110" s="12"/>
      <c r="M110" s="17">
        <v>1904</v>
      </c>
      <c r="N110" s="18">
        <v>1257</v>
      </c>
      <c r="O110" s="39">
        <f t="shared" si="20"/>
        <v>-0.33981092436974791</v>
      </c>
      <c r="Q110" s="123"/>
      <c r="R110" s="123"/>
      <c r="S110" s="123"/>
      <c r="T110" s="123"/>
    </row>
    <row r="111" spans="2:20" ht="15.75" x14ac:dyDescent="0.25">
      <c r="B111" s="29">
        <f t="shared" si="21"/>
        <v>10</v>
      </c>
      <c r="C111" s="70" t="s">
        <v>114</v>
      </c>
      <c r="D111" s="12"/>
      <c r="E111" s="19">
        <v>295</v>
      </c>
      <c r="F111" s="20">
        <v>182</v>
      </c>
      <c r="G111" s="39">
        <f t="shared" si="19"/>
        <v>-0.38305084745762707</v>
      </c>
      <c r="H111" s="12"/>
      <c r="I111" s="85">
        <f t="shared" si="22"/>
        <v>10</v>
      </c>
      <c r="J111" s="59" t="s">
        <v>112</v>
      </c>
      <c r="K111" s="60"/>
      <c r="L111" s="12"/>
      <c r="M111" s="19">
        <v>1640</v>
      </c>
      <c r="N111" s="20">
        <v>1179</v>
      </c>
      <c r="O111" s="39">
        <f t="shared" si="20"/>
        <v>-0.28109756097560978</v>
      </c>
      <c r="Q111" s="123"/>
      <c r="R111" s="123"/>
    </row>
    <row r="112" spans="2:20" ht="16.5" thickBot="1" x14ac:dyDescent="0.3">
      <c r="B112" s="30"/>
      <c r="C112" s="30" t="s">
        <v>9</v>
      </c>
      <c r="D112" s="12"/>
      <c r="E112" s="17">
        <f>+E113-E114</f>
        <v>7112</v>
      </c>
      <c r="F112" s="18">
        <f>+F113-F114</f>
        <v>2841</v>
      </c>
      <c r="G112" s="40">
        <f t="shared" si="19"/>
        <v>-0.60053430821147358</v>
      </c>
      <c r="H112" s="12"/>
      <c r="I112" s="82"/>
      <c r="J112" s="103" t="s">
        <v>9</v>
      </c>
      <c r="K112" s="104"/>
      <c r="L112" s="12"/>
      <c r="M112" s="17">
        <f>+M113-M114</f>
        <v>31099</v>
      </c>
      <c r="N112" s="18">
        <f>+N113-N114</f>
        <v>20552</v>
      </c>
      <c r="O112" s="40">
        <f t="shared" si="20"/>
        <v>-0.33914273770860803</v>
      </c>
      <c r="Q112" s="123"/>
      <c r="R112" s="123"/>
    </row>
    <row r="113" spans="2:18" ht="16.5" thickBot="1" x14ac:dyDescent="0.3">
      <c r="B113" s="32"/>
      <c r="C113" s="46" t="s">
        <v>48</v>
      </c>
      <c r="D113" s="12"/>
      <c r="E113" s="33">
        <f>+E57</f>
        <v>22298</v>
      </c>
      <c r="F113" s="34">
        <f>+F57</f>
        <v>8933</v>
      </c>
      <c r="G113" s="40">
        <f t="shared" si="19"/>
        <v>-0.59938111041349007</v>
      </c>
      <c r="H113" s="12"/>
      <c r="I113" s="86"/>
      <c r="J113" s="130" t="s">
        <v>48</v>
      </c>
      <c r="K113" s="131"/>
      <c r="L113" s="12"/>
      <c r="M113" s="33">
        <f>+M57</f>
        <v>96721</v>
      </c>
      <c r="N113" s="34">
        <f>+N57</f>
        <v>60414</v>
      </c>
      <c r="O113" s="40">
        <f t="shared" si="20"/>
        <v>-0.37537866647367168</v>
      </c>
    </row>
    <row r="114" spans="2:18" ht="15.75" x14ac:dyDescent="0.25">
      <c r="B114" s="45" t="s">
        <v>46</v>
      </c>
      <c r="E114" s="47">
        <f>+SUM(E102:E111)</f>
        <v>15186</v>
      </c>
      <c r="F114" s="47">
        <f>+SUM(F102:F111)</f>
        <v>6092</v>
      </c>
      <c r="G114" s="48"/>
      <c r="H114" s="48"/>
      <c r="I114" s="48"/>
      <c r="J114" s="48"/>
      <c r="K114" s="49"/>
      <c r="L114" s="48"/>
      <c r="M114" s="47">
        <f>+SUM(M102:M111)</f>
        <v>65622</v>
      </c>
      <c r="N114" s="47">
        <f>+SUM(N102:N111)</f>
        <v>39862</v>
      </c>
    </row>
    <row r="115" spans="2:18" x14ac:dyDescent="0.25"/>
    <row r="116" spans="2:18" x14ac:dyDescent="0.25"/>
    <row r="117" spans="2:18" x14ac:dyDescent="0.25"/>
    <row r="118" spans="2:18" x14ac:dyDescent="0.25"/>
    <row r="119" spans="2:18" ht="15.75" thickBot="1" x14ac:dyDescent="0.3"/>
    <row r="120" spans="2:18" ht="15.75" customHeight="1" thickBot="1" x14ac:dyDescent="0.3">
      <c r="B120" s="90" t="s">
        <v>59</v>
      </c>
      <c r="C120" s="112" t="s">
        <v>85</v>
      </c>
      <c r="D120" s="9"/>
      <c r="E120" s="114" t="s">
        <v>50</v>
      </c>
      <c r="F120" s="115"/>
      <c r="G120" s="116"/>
      <c r="H120" s="12"/>
      <c r="I120" s="117" t="s">
        <v>59</v>
      </c>
      <c r="J120" s="90" t="s">
        <v>85</v>
      </c>
      <c r="K120" s="92"/>
      <c r="L120" s="12"/>
      <c r="M120" s="114" t="s">
        <v>43</v>
      </c>
      <c r="N120" s="115"/>
      <c r="O120" s="116"/>
    </row>
    <row r="121" spans="2:18" ht="16.5" customHeight="1" thickBot="1" x14ac:dyDescent="0.3">
      <c r="B121" s="111"/>
      <c r="C121" s="113"/>
      <c r="D121" s="12"/>
      <c r="E121" s="23">
        <v>2019</v>
      </c>
      <c r="F121" s="24">
        <v>2020</v>
      </c>
      <c r="G121" s="25" t="s">
        <v>47</v>
      </c>
      <c r="H121" s="12"/>
      <c r="I121" s="118"/>
      <c r="J121" s="111"/>
      <c r="K121" s="138"/>
      <c r="L121" s="12"/>
      <c r="M121" s="23">
        <v>2019</v>
      </c>
      <c r="N121" s="24">
        <v>2020</v>
      </c>
      <c r="O121" s="84" t="s">
        <v>47</v>
      </c>
    </row>
    <row r="122" spans="2:18" ht="15.75" x14ac:dyDescent="0.25">
      <c r="B122" s="82">
        <v>1</v>
      </c>
      <c r="C122" s="27" t="s">
        <v>86</v>
      </c>
      <c r="D122" s="12"/>
      <c r="E122" s="36">
        <v>96</v>
      </c>
      <c r="F122" s="37">
        <v>261</v>
      </c>
      <c r="G122" s="39">
        <f t="shared" ref="G122:G123" si="23">+F122/E122-1</f>
        <v>1.71875</v>
      </c>
      <c r="H122" s="12"/>
      <c r="I122" s="82">
        <v>1</v>
      </c>
      <c r="J122" s="57" t="s">
        <v>86</v>
      </c>
      <c r="K122" s="58"/>
      <c r="L122" s="12"/>
      <c r="M122" s="36">
        <v>396</v>
      </c>
      <c r="N122" s="37">
        <v>933</v>
      </c>
      <c r="O122" s="39">
        <f t="shared" ref="O122:O125" si="24">+N122/M122-1</f>
        <v>1.356060606060606</v>
      </c>
      <c r="Q122" s="123"/>
      <c r="R122" s="123"/>
    </row>
    <row r="123" spans="2:18" ht="15.75" x14ac:dyDescent="0.25">
      <c r="B123" s="85">
        <f>+B122+1</f>
        <v>2</v>
      </c>
      <c r="C123" s="29" t="s">
        <v>88</v>
      </c>
      <c r="D123" s="12"/>
      <c r="E123" s="19">
        <v>78</v>
      </c>
      <c r="F123" s="20">
        <v>51</v>
      </c>
      <c r="G123" s="39">
        <f t="shared" si="23"/>
        <v>-0.34615384615384615</v>
      </c>
      <c r="H123" s="12"/>
      <c r="I123" s="85">
        <f>+I122+1</f>
        <v>2</v>
      </c>
      <c r="J123" s="59" t="s">
        <v>88</v>
      </c>
      <c r="K123" s="60"/>
      <c r="L123" s="12"/>
      <c r="M123" s="19">
        <v>273</v>
      </c>
      <c r="N123" s="20">
        <v>292</v>
      </c>
      <c r="O123" s="39">
        <f t="shared" si="24"/>
        <v>6.9597069597069572E-2</v>
      </c>
      <c r="Q123" s="123"/>
      <c r="R123" s="123"/>
    </row>
    <row r="124" spans="2:18" ht="16.5" thickBot="1" x14ac:dyDescent="0.3">
      <c r="B124" s="82">
        <f t="shared" ref="B124" si="25">+B123+1</f>
        <v>3</v>
      </c>
      <c r="C124" s="30" t="s">
        <v>87</v>
      </c>
      <c r="D124" s="12"/>
      <c r="E124" s="17">
        <v>64</v>
      </c>
      <c r="F124" s="18">
        <v>39</v>
      </c>
      <c r="G124" s="39">
        <f>+F124/E124-1</f>
        <v>-0.390625</v>
      </c>
      <c r="H124" s="12"/>
      <c r="I124" s="82">
        <f t="shared" ref="I124" si="26">+I123+1</f>
        <v>3</v>
      </c>
      <c r="J124" s="80" t="s">
        <v>87</v>
      </c>
      <c r="K124" s="81"/>
      <c r="L124" s="12"/>
      <c r="M124" s="17">
        <v>165</v>
      </c>
      <c r="N124" s="18">
        <v>173</v>
      </c>
      <c r="O124" s="39">
        <f t="shared" si="24"/>
        <v>4.8484848484848575E-2</v>
      </c>
      <c r="Q124" s="123"/>
      <c r="R124" s="123"/>
    </row>
    <row r="125" spans="2:18" ht="16.5" thickBot="1" x14ac:dyDescent="0.3">
      <c r="B125" s="86"/>
      <c r="C125" s="46" t="s">
        <v>48</v>
      </c>
      <c r="D125" s="12"/>
      <c r="E125" s="33">
        <f>+SUM(E122:E124)</f>
        <v>238</v>
      </c>
      <c r="F125" s="34">
        <f>+SUM(F122:F124)</f>
        <v>351</v>
      </c>
      <c r="G125" s="35">
        <f t="shared" ref="G125" si="27">+F125/E125-1</f>
        <v>0.47478991596638664</v>
      </c>
      <c r="H125" s="12"/>
      <c r="I125" s="86"/>
      <c r="J125" s="130" t="s">
        <v>48</v>
      </c>
      <c r="K125" s="131"/>
      <c r="L125" s="12"/>
      <c r="M125" s="33">
        <f>+M124+M123+M122</f>
        <v>834</v>
      </c>
      <c r="N125" s="34">
        <f>+N124+N123+N122</f>
        <v>1398</v>
      </c>
      <c r="O125" s="35">
        <f t="shared" si="24"/>
        <v>0.67625899280575541</v>
      </c>
    </row>
    <row r="126" spans="2:18" x14ac:dyDescent="0.25"/>
    <row r="127" spans="2:18" ht="15.75" thickBot="1" x14ac:dyDescent="0.3"/>
    <row r="128" spans="2:18" ht="15.75" customHeight="1" thickBot="1" x14ac:dyDescent="0.3">
      <c r="B128" s="90" t="s">
        <v>59</v>
      </c>
      <c r="C128" s="112" t="s">
        <v>12</v>
      </c>
      <c r="D128" s="9"/>
      <c r="E128" s="114" t="s">
        <v>50</v>
      </c>
      <c r="F128" s="115"/>
      <c r="G128" s="116"/>
      <c r="H128" s="12"/>
      <c r="I128" s="117" t="s">
        <v>59</v>
      </c>
      <c r="J128" s="90" t="s">
        <v>12</v>
      </c>
      <c r="K128" s="92"/>
      <c r="L128" s="12"/>
      <c r="M128" s="114" t="s">
        <v>43</v>
      </c>
      <c r="N128" s="115"/>
      <c r="O128" s="116"/>
    </row>
    <row r="129" spans="2:20" ht="16.5" thickBot="1" x14ac:dyDescent="0.3">
      <c r="B129" s="111"/>
      <c r="C129" s="113"/>
      <c r="D129" s="12"/>
      <c r="E129" s="23">
        <v>2019</v>
      </c>
      <c r="F129" s="24">
        <v>2020</v>
      </c>
      <c r="G129" s="25" t="s">
        <v>47</v>
      </c>
      <c r="H129" s="12"/>
      <c r="I129" s="118"/>
      <c r="J129" s="111"/>
      <c r="K129" s="138"/>
      <c r="L129" s="12"/>
      <c r="M129" s="23">
        <v>2019</v>
      </c>
      <c r="N129" s="24">
        <v>2020</v>
      </c>
      <c r="O129" s="25" t="s">
        <v>47</v>
      </c>
    </row>
    <row r="130" spans="2:20" ht="15.75" x14ac:dyDescent="0.25">
      <c r="B130" s="82">
        <v>1</v>
      </c>
      <c r="C130" s="27" t="s">
        <v>6</v>
      </c>
      <c r="D130" s="12"/>
      <c r="E130" s="36"/>
      <c r="F130" s="37">
        <v>180</v>
      </c>
      <c r="G130" s="39">
        <v>1</v>
      </c>
      <c r="H130" s="12"/>
      <c r="I130" s="82">
        <v>1</v>
      </c>
      <c r="J130" s="57" t="s">
        <v>2</v>
      </c>
      <c r="K130" s="58"/>
      <c r="L130" s="12"/>
      <c r="M130" s="36">
        <v>274</v>
      </c>
      <c r="N130" s="37">
        <v>381</v>
      </c>
      <c r="O130" s="39">
        <f t="shared" ref="O130:O141" si="28">+N130/M130-1</f>
        <v>0.39051094890510951</v>
      </c>
      <c r="Q130" s="123"/>
      <c r="R130" s="123"/>
      <c r="S130" s="123"/>
      <c r="T130" s="123"/>
    </row>
    <row r="131" spans="2:20" ht="15.75" x14ac:dyDescent="0.25">
      <c r="B131" s="85">
        <f>+B130+1</f>
        <v>2</v>
      </c>
      <c r="C131" s="29" t="s">
        <v>2</v>
      </c>
      <c r="D131" s="12"/>
      <c r="E131" s="19">
        <v>70</v>
      </c>
      <c r="F131" s="20">
        <v>35</v>
      </c>
      <c r="G131" s="39">
        <f t="shared" ref="G130:G141" si="29">+F131/E131-1</f>
        <v>-0.5</v>
      </c>
      <c r="H131" s="12"/>
      <c r="I131" s="85">
        <f>+I130+1</f>
        <v>2</v>
      </c>
      <c r="J131" s="59" t="s">
        <v>6</v>
      </c>
      <c r="K131" s="60"/>
      <c r="L131" s="12"/>
      <c r="M131" s="19"/>
      <c r="N131" s="20">
        <v>367</v>
      </c>
      <c r="O131" s="39">
        <v>1</v>
      </c>
      <c r="Q131" s="123"/>
      <c r="R131" s="123"/>
      <c r="S131" s="123"/>
      <c r="T131" s="123"/>
    </row>
    <row r="132" spans="2:20" ht="15.75" x14ac:dyDescent="0.25">
      <c r="B132" s="82">
        <f t="shared" ref="B132:B139" si="30">+B131+1</f>
        <v>3</v>
      </c>
      <c r="C132" s="30" t="s">
        <v>11</v>
      </c>
      <c r="D132" s="12"/>
      <c r="E132" s="17">
        <v>29</v>
      </c>
      <c r="F132" s="18">
        <v>29</v>
      </c>
      <c r="G132" s="39">
        <f t="shared" si="29"/>
        <v>0</v>
      </c>
      <c r="H132" s="12"/>
      <c r="I132" s="82">
        <f t="shared" ref="I132:I139" si="31">+I131+1</f>
        <v>3</v>
      </c>
      <c r="J132" s="61" t="s">
        <v>23</v>
      </c>
      <c r="K132" s="62"/>
      <c r="L132" s="12"/>
      <c r="M132" s="17">
        <v>122</v>
      </c>
      <c r="N132" s="18">
        <v>169</v>
      </c>
      <c r="O132" s="39">
        <f t="shared" si="28"/>
        <v>0.38524590163934436</v>
      </c>
      <c r="Q132" s="123"/>
      <c r="R132" s="123"/>
      <c r="S132" s="123"/>
      <c r="T132" s="123"/>
    </row>
    <row r="133" spans="2:20" ht="15.75" x14ac:dyDescent="0.25">
      <c r="B133" s="85">
        <f t="shared" si="30"/>
        <v>4</v>
      </c>
      <c r="C133" s="29" t="s">
        <v>23</v>
      </c>
      <c r="D133" s="12"/>
      <c r="E133" s="19">
        <v>52</v>
      </c>
      <c r="F133" s="20">
        <v>26</v>
      </c>
      <c r="G133" s="39">
        <f t="shared" si="29"/>
        <v>-0.5</v>
      </c>
      <c r="H133" s="12"/>
      <c r="I133" s="85">
        <f t="shared" si="31"/>
        <v>4</v>
      </c>
      <c r="J133" s="59" t="s">
        <v>11</v>
      </c>
      <c r="K133" s="60"/>
      <c r="L133" s="12"/>
      <c r="M133" s="19">
        <v>64</v>
      </c>
      <c r="N133" s="20">
        <v>149</v>
      </c>
      <c r="O133" s="39">
        <f t="shared" si="28"/>
        <v>1.328125</v>
      </c>
      <c r="Q133" s="123"/>
      <c r="R133" s="123"/>
      <c r="S133" s="123"/>
      <c r="T133" s="123"/>
    </row>
    <row r="134" spans="2:20" ht="15.75" x14ac:dyDescent="0.25">
      <c r="B134" s="82">
        <f t="shared" si="30"/>
        <v>5</v>
      </c>
      <c r="C134" s="30" t="s">
        <v>1</v>
      </c>
      <c r="D134" s="12"/>
      <c r="E134" s="17">
        <v>35</v>
      </c>
      <c r="F134" s="18">
        <v>21</v>
      </c>
      <c r="G134" s="39">
        <f t="shared" si="29"/>
        <v>-0.4</v>
      </c>
      <c r="H134" s="12"/>
      <c r="I134" s="82">
        <f t="shared" si="31"/>
        <v>5</v>
      </c>
      <c r="J134" s="61" t="s">
        <v>1</v>
      </c>
      <c r="K134" s="62"/>
      <c r="L134" s="12"/>
      <c r="M134" s="17">
        <v>150</v>
      </c>
      <c r="N134" s="18">
        <v>78</v>
      </c>
      <c r="O134" s="39">
        <f t="shared" si="28"/>
        <v>-0.48</v>
      </c>
      <c r="Q134" s="123"/>
      <c r="R134" s="123"/>
      <c r="S134" s="123"/>
      <c r="T134" s="123"/>
    </row>
    <row r="135" spans="2:20" ht="15.75" x14ac:dyDescent="0.25">
      <c r="B135" s="85">
        <f t="shared" si="30"/>
        <v>6</v>
      </c>
      <c r="C135" s="29" t="s">
        <v>27</v>
      </c>
      <c r="D135" s="12"/>
      <c r="E135" s="19">
        <v>11</v>
      </c>
      <c r="F135" s="20">
        <v>11</v>
      </c>
      <c r="G135" s="39">
        <f t="shared" si="29"/>
        <v>0</v>
      </c>
      <c r="H135" s="12"/>
      <c r="I135" s="85">
        <f t="shared" si="31"/>
        <v>6</v>
      </c>
      <c r="J135" s="59" t="s">
        <v>5</v>
      </c>
      <c r="K135" s="60"/>
      <c r="L135" s="12"/>
      <c r="M135" s="19">
        <v>12</v>
      </c>
      <c r="N135" s="20">
        <v>41</v>
      </c>
      <c r="O135" s="39">
        <f t="shared" si="28"/>
        <v>2.4166666666666665</v>
      </c>
      <c r="Q135" s="123"/>
      <c r="R135" s="123"/>
      <c r="S135" s="123"/>
      <c r="T135" s="123"/>
    </row>
    <row r="136" spans="2:20" ht="15.75" x14ac:dyDescent="0.25">
      <c r="B136" s="82">
        <f t="shared" si="30"/>
        <v>7</v>
      </c>
      <c r="C136" s="30" t="s">
        <v>5</v>
      </c>
      <c r="D136" s="12"/>
      <c r="E136" s="17"/>
      <c r="F136" s="18">
        <v>8</v>
      </c>
      <c r="G136" s="39">
        <v>1</v>
      </c>
      <c r="H136" s="12"/>
      <c r="I136" s="82">
        <f t="shared" si="31"/>
        <v>7</v>
      </c>
      <c r="J136" s="61" t="s">
        <v>22</v>
      </c>
      <c r="K136" s="62"/>
      <c r="L136" s="12"/>
      <c r="M136" s="17">
        <v>35</v>
      </c>
      <c r="N136" s="18">
        <v>31</v>
      </c>
      <c r="O136" s="39">
        <f t="shared" si="28"/>
        <v>-0.11428571428571432</v>
      </c>
      <c r="Q136" s="123"/>
      <c r="R136" s="123"/>
      <c r="S136" s="123"/>
      <c r="T136" s="123"/>
    </row>
    <row r="137" spans="2:20" ht="15.75" x14ac:dyDescent="0.25">
      <c r="B137" s="85">
        <f t="shared" si="30"/>
        <v>8</v>
      </c>
      <c r="C137" s="29" t="s">
        <v>104</v>
      </c>
      <c r="D137" s="12"/>
      <c r="E137" s="19">
        <v>3</v>
      </c>
      <c r="F137" s="20">
        <v>7</v>
      </c>
      <c r="G137" s="39">
        <f t="shared" si="29"/>
        <v>1.3333333333333335</v>
      </c>
      <c r="H137" s="12"/>
      <c r="I137" s="85">
        <f t="shared" si="31"/>
        <v>8</v>
      </c>
      <c r="J137" s="59" t="s">
        <v>27</v>
      </c>
      <c r="K137" s="60"/>
      <c r="L137" s="12"/>
      <c r="M137" s="19">
        <v>37</v>
      </c>
      <c r="N137" s="20">
        <v>27</v>
      </c>
      <c r="O137" s="39">
        <f t="shared" si="28"/>
        <v>-0.27027027027027029</v>
      </c>
      <c r="Q137" s="123"/>
      <c r="R137" s="123"/>
      <c r="S137" s="123"/>
      <c r="T137" s="123"/>
    </row>
    <row r="138" spans="2:20" ht="15.75" x14ac:dyDescent="0.25">
      <c r="B138" s="82">
        <f t="shared" si="30"/>
        <v>9</v>
      </c>
      <c r="C138" s="30" t="s">
        <v>24</v>
      </c>
      <c r="D138" s="12"/>
      <c r="E138" s="17">
        <v>7</v>
      </c>
      <c r="F138" s="18">
        <v>7</v>
      </c>
      <c r="G138" s="39">
        <f t="shared" si="29"/>
        <v>0</v>
      </c>
      <c r="H138" s="12"/>
      <c r="I138" s="82">
        <f t="shared" si="31"/>
        <v>9</v>
      </c>
      <c r="J138" s="61" t="s">
        <v>106</v>
      </c>
      <c r="K138" s="62"/>
      <c r="L138" s="12"/>
      <c r="M138" s="17"/>
      <c r="N138" s="18">
        <v>26</v>
      </c>
      <c r="O138" s="39">
        <v>1</v>
      </c>
      <c r="Q138" s="123"/>
      <c r="R138" s="123"/>
      <c r="S138" s="123"/>
      <c r="T138" s="123"/>
    </row>
    <row r="139" spans="2:20" ht="15.75" x14ac:dyDescent="0.25">
      <c r="B139" s="85">
        <f t="shared" si="30"/>
        <v>10</v>
      </c>
      <c r="C139" s="29" t="s">
        <v>3</v>
      </c>
      <c r="D139" s="12"/>
      <c r="E139" s="19"/>
      <c r="F139" s="20">
        <v>7</v>
      </c>
      <c r="G139" s="39">
        <v>1</v>
      </c>
      <c r="H139" s="12"/>
      <c r="I139" s="85">
        <f t="shared" si="31"/>
        <v>10</v>
      </c>
      <c r="J139" s="59" t="s">
        <v>3</v>
      </c>
      <c r="K139" s="60"/>
      <c r="L139" s="12"/>
      <c r="M139" s="19"/>
      <c r="N139" s="20">
        <v>22</v>
      </c>
      <c r="O139" s="39">
        <v>1</v>
      </c>
      <c r="Q139" s="123"/>
      <c r="R139" s="123"/>
      <c r="S139" s="123"/>
      <c r="T139" s="123"/>
    </row>
    <row r="140" spans="2:20" ht="16.5" thickBot="1" x14ac:dyDescent="0.3">
      <c r="B140" s="82"/>
      <c r="C140" s="30" t="s">
        <v>9</v>
      </c>
      <c r="D140" s="12"/>
      <c r="E140" s="17">
        <f>+E141-E142</f>
        <v>31</v>
      </c>
      <c r="F140" s="18">
        <f>+F141-F142</f>
        <v>20</v>
      </c>
      <c r="G140" s="39">
        <f t="shared" si="29"/>
        <v>-0.35483870967741937</v>
      </c>
      <c r="H140" s="12"/>
      <c r="I140" s="82"/>
      <c r="J140" s="103" t="s">
        <v>9</v>
      </c>
      <c r="K140" s="104"/>
      <c r="L140" s="12"/>
      <c r="M140" s="17">
        <f>+M141-M142</f>
        <v>140</v>
      </c>
      <c r="N140" s="18">
        <f>+N141-N142</f>
        <v>107</v>
      </c>
      <c r="O140" s="39">
        <f t="shared" si="28"/>
        <v>-0.23571428571428577</v>
      </c>
    </row>
    <row r="141" spans="2:20" ht="16.5" thickBot="1" x14ac:dyDescent="0.3">
      <c r="B141" s="86"/>
      <c r="C141" s="46" t="s">
        <v>48</v>
      </c>
      <c r="D141" s="12"/>
      <c r="E141" s="33">
        <f>+E125</f>
        <v>238</v>
      </c>
      <c r="F141" s="34">
        <f>+F125</f>
        <v>351</v>
      </c>
      <c r="G141" s="35">
        <f t="shared" si="29"/>
        <v>0.47478991596638664</v>
      </c>
      <c r="H141" s="12"/>
      <c r="I141" s="86"/>
      <c r="J141" s="130" t="s">
        <v>48</v>
      </c>
      <c r="K141" s="131"/>
      <c r="L141" s="12"/>
      <c r="M141" s="33">
        <v>834</v>
      </c>
      <c r="N141" s="34">
        <v>1398</v>
      </c>
      <c r="O141" s="35">
        <f t="shared" si="28"/>
        <v>0.67625899280575541</v>
      </c>
    </row>
    <row r="142" spans="2:20" ht="15.75" x14ac:dyDescent="0.25">
      <c r="E142" s="47">
        <f>+SUM(E130:E139)</f>
        <v>207</v>
      </c>
      <c r="F142" s="47">
        <f>+SUM(F130:F139)</f>
        <v>331</v>
      </c>
      <c r="G142" s="48"/>
      <c r="H142" s="48"/>
      <c r="I142" s="48"/>
      <c r="J142" s="48"/>
      <c r="K142" s="49"/>
      <c r="L142" s="48"/>
      <c r="M142" s="47">
        <f>+SUM(M130:M139)</f>
        <v>694</v>
      </c>
      <c r="N142" s="47">
        <f>+SUM(N130:N139)</f>
        <v>1291</v>
      </c>
    </row>
    <row r="143" spans="2:20" x14ac:dyDescent="0.25"/>
    <row r="144" spans="2:20" x14ac:dyDescent="0.25"/>
    <row r="145" spans="2:24" ht="15.75" thickBot="1" x14ac:dyDescent="0.3"/>
    <row r="146" spans="2:24" ht="15.75" customHeight="1" thickBot="1" x14ac:dyDescent="0.3">
      <c r="B146" s="90" t="s">
        <v>59</v>
      </c>
      <c r="C146" s="112" t="s">
        <v>12</v>
      </c>
      <c r="D146" s="9"/>
      <c r="E146" s="114" t="s">
        <v>92</v>
      </c>
      <c r="F146" s="115"/>
      <c r="G146" s="116"/>
      <c r="H146" s="12"/>
      <c r="I146" s="117" t="s">
        <v>59</v>
      </c>
      <c r="J146" s="117" t="s">
        <v>12</v>
      </c>
      <c r="K146" s="119"/>
      <c r="L146" s="12"/>
      <c r="M146" s="114" t="s">
        <v>93</v>
      </c>
      <c r="N146" s="115"/>
      <c r="O146" s="116"/>
    </row>
    <row r="147" spans="2:24" ht="16.5" thickBot="1" x14ac:dyDescent="0.3">
      <c r="B147" s="111"/>
      <c r="C147" s="113"/>
      <c r="D147" s="12"/>
      <c r="E147" s="23">
        <v>2019</v>
      </c>
      <c r="F147" s="24">
        <v>2020</v>
      </c>
      <c r="G147" s="25" t="s">
        <v>47</v>
      </c>
      <c r="H147" s="12"/>
      <c r="I147" s="118"/>
      <c r="J147" s="139"/>
      <c r="K147" s="140"/>
      <c r="L147" s="12"/>
      <c r="M147" s="23">
        <v>2019</v>
      </c>
      <c r="N147" s="24">
        <v>2020</v>
      </c>
      <c r="O147" s="25" t="s">
        <v>47</v>
      </c>
      <c r="W147" s="123"/>
      <c r="X147" s="123"/>
    </row>
    <row r="148" spans="2:24" ht="15.75" x14ac:dyDescent="0.25">
      <c r="B148" s="82">
        <v>1</v>
      </c>
      <c r="C148" s="69" t="s">
        <v>94</v>
      </c>
      <c r="D148" s="12"/>
      <c r="E148" s="36">
        <v>190</v>
      </c>
      <c r="F148" s="37">
        <v>73</v>
      </c>
      <c r="G148" s="38">
        <f>+F148/E148-1</f>
        <v>-0.61578947368421055</v>
      </c>
      <c r="H148" s="12"/>
      <c r="I148" s="82">
        <v>1</v>
      </c>
      <c r="J148" s="57" t="s">
        <v>94</v>
      </c>
      <c r="K148" s="58"/>
      <c r="L148" s="12"/>
      <c r="M148" s="36">
        <v>937</v>
      </c>
      <c r="N148" s="37">
        <v>612</v>
      </c>
      <c r="O148" s="38">
        <f>+N148/M148-1</f>
        <v>-0.34685165421558162</v>
      </c>
      <c r="Q148" s="123"/>
      <c r="R148" s="123"/>
      <c r="S148" s="123"/>
      <c r="T148" s="123"/>
      <c r="U148" s="68"/>
      <c r="W148" s="123"/>
      <c r="X148" s="123"/>
    </row>
    <row r="149" spans="2:24" ht="15.75" x14ac:dyDescent="0.25">
      <c r="B149" s="85">
        <f>+B148+1</f>
        <v>2</v>
      </c>
      <c r="C149" s="70" t="s">
        <v>99</v>
      </c>
      <c r="D149" s="12"/>
      <c r="E149" s="19">
        <v>1</v>
      </c>
      <c r="F149" s="20">
        <v>9</v>
      </c>
      <c r="G149" s="39">
        <f t="shared" ref="G149:G159" si="32">+F149/E149-1</f>
        <v>8</v>
      </c>
      <c r="H149" s="12"/>
      <c r="I149" s="85">
        <f>+I148+1</f>
        <v>2</v>
      </c>
      <c r="J149" s="59" t="s">
        <v>99</v>
      </c>
      <c r="K149" s="60"/>
      <c r="L149" s="12"/>
      <c r="M149" s="19">
        <v>2</v>
      </c>
      <c r="N149" s="20">
        <v>81</v>
      </c>
      <c r="O149" s="39">
        <f t="shared" ref="O149:O159" si="33">+N149/M149-1</f>
        <v>39.5</v>
      </c>
      <c r="Q149" s="123"/>
      <c r="R149" s="123"/>
      <c r="S149" s="123"/>
      <c r="T149" s="123"/>
      <c r="U149" s="68"/>
      <c r="W149" s="123"/>
      <c r="X149" s="123"/>
    </row>
    <row r="150" spans="2:24" ht="15.75" x14ac:dyDescent="0.25">
      <c r="B150" s="82">
        <f t="shared" ref="B150:B157" si="34">+B149+1</f>
        <v>3</v>
      </c>
      <c r="C150" s="71" t="s">
        <v>98</v>
      </c>
      <c r="D150" s="12"/>
      <c r="E150" s="17">
        <v>1</v>
      </c>
      <c r="F150" s="18">
        <v>7</v>
      </c>
      <c r="G150" s="39">
        <f t="shared" si="32"/>
        <v>6</v>
      </c>
      <c r="H150" s="12"/>
      <c r="I150" s="82">
        <f t="shared" ref="I150:I157" si="35">+I149+1</f>
        <v>3</v>
      </c>
      <c r="J150" s="61" t="s">
        <v>98</v>
      </c>
      <c r="K150" s="62"/>
      <c r="L150" s="12"/>
      <c r="M150" s="17">
        <v>5</v>
      </c>
      <c r="N150" s="18">
        <v>21</v>
      </c>
      <c r="O150" s="39">
        <f t="shared" si="33"/>
        <v>3.2</v>
      </c>
      <c r="Q150" s="123"/>
      <c r="R150" s="123"/>
      <c r="S150" s="123"/>
      <c r="T150" s="123"/>
      <c r="U150" s="83"/>
      <c r="W150" s="123"/>
      <c r="X150" s="123"/>
    </row>
    <row r="151" spans="2:24" ht="15.75" x14ac:dyDescent="0.25">
      <c r="B151" s="85">
        <f t="shared" si="34"/>
        <v>4</v>
      </c>
      <c r="C151" s="70" t="s">
        <v>100</v>
      </c>
      <c r="D151" s="12"/>
      <c r="E151" s="19"/>
      <c r="F151" s="20">
        <v>1</v>
      </c>
      <c r="G151" s="39">
        <v>1</v>
      </c>
      <c r="H151" s="12"/>
      <c r="I151" s="85">
        <f t="shared" si="35"/>
        <v>4</v>
      </c>
      <c r="J151" s="59" t="s">
        <v>100</v>
      </c>
      <c r="K151" s="60"/>
      <c r="L151" s="12"/>
      <c r="M151" s="19"/>
      <c r="N151" s="20">
        <v>8</v>
      </c>
      <c r="O151" s="39">
        <v>1</v>
      </c>
      <c r="Q151" s="123"/>
      <c r="R151" s="123"/>
      <c r="S151" s="123"/>
      <c r="T151" s="123"/>
      <c r="U151" s="83"/>
      <c r="W151" s="123"/>
      <c r="X151" s="123"/>
    </row>
    <row r="152" spans="2:24" ht="15.75" x14ac:dyDescent="0.25">
      <c r="B152" s="82">
        <f t="shared" si="34"/>
        <v>5</v>
      </c>
      <c r="C152" s="71" t="s">
        <v>105</v>
      </c>
      <c r="D152" s="12"/>
      <c r="E152" s="17"/>
      <c r="F152" s="18">
        <v>1</v>
      </c>
      <c r="G152" s="39">
        <v>1</v>
      </c>
      <c r="H152" s="12"/>
      <c r="I152" s="82">
        <f t="shared" si="35"/>
        <v>5</v>
      </c>
      <c r="J152" s="61" t="s">
        <v>109</v>
      </c>
      <c r="K152" s="62"/>
      <c r="L152" s="12"/>
      <c r="M152" s="17"/>
      <c r="N152" s="18">
        <v>7</v>
      </c>
      <c r="O152" s="39">
        <v>1</v>
      </c>
      <c r="Q152" s="123"/>
      <c r="R152" s="123"/>
      <c r="S152" s="123"/>
      <c r="T152" s="123"/>
      <c r="U152" s="83"/>
      <c r="W152" s="123"/>
      <c r="X152" s="123"/>
    </row>
    <row r="153" spans="2:24" ht="15.75" x14ac:dyDescent="0.25">
      <c r="B153" s="85">
        <f t="shared" si="34"/>
        <v>6</v>
      </c>
      <c r="C153" s="70" t="s">
        <v>108</v>
      </c>
      <c r="D153" s="12"/>
      <c r="E153" s="19">
        <v>4</v>
      </c>
      <c r="F153" s="20"/>
      <c r="G153" s="39">
        <f t="shared" si="32"/>
        <v>-1</v>
      </c>
      <c r="H153" s="12"/>
      <c r="I153" s="85">
        <f t="shared" si="35"/>
        <v>6</v>
      </c>
      <c r="J153" s="59" t="s">
        <v>108</v>
      </c>
      <c r="K153" s="60"/>
      <c r="L153" s="12"/>
      <c r="M153" s="19">
        <v>4</v>
      </c>
      <c r="N153" s="20">
        <v>4</v>
      </c>
      <c r="O153" s="39">
        <v>1</v>
      </c>
      <c r="Q153" s="123"/>
      <c r="R153" s="123"/>
      <c r="S153" s="123"/>
      <c r="T153" s="123"/>
      <c r="U153" s="83"/>
      <c r="W153" s="123"/>
      <c r="X153" s="123"/>
    </row>
    <row r="154" spans="2:24" ht="15.75" x14ac:dyDescent="0.25">
      <c r="B154" s="82">
        <f t="shared" si="34"/>
        <v>7</v>
      </c>
      <c r="C154" s="71" t="s">
        <v>115</v>
      </c>
      <c r="D154" s="12"/>
      <c r="E154" s="17">
        <v>1</v>
      </c>
      <c r="F154" s="18"/>
      <c r="G154" s="39">
        <f t="shared" si="32"/>
        <v>-1</v>
      </c>
      <c r="H154" s="12"/>
      <c r="I154" s="82">
        <f t="shared" si="35"/>
        <v>7</v>
      </c>
      <c r="J154" s="61" t="s">
        <v>105</v>
      </c>
      <c r="K154" s="62"/>
      <c r="L154" s="12"/>
      <c r="M154" s="17"/>
      <c r="N154" s="18">
        <v>4</v>
      </c>
      <c r="O154" s="39">
        <v>1</v>
      </c>
      <c r="Q154" s="123"/>
      <c r="R154" s="123"/>
      <c r="S154" s="123"/>
      <c r="T154" s="123"/>
      <c r="U154" s="83"/>
      <c r="W154" s="123"/>
      <c r="X154" s="123"/>
    </row>
    <row r="155" spans="2:24" ht="15.75" x14ac:dyDescent="0.25">
      <c r="B155" s="85">
        <f t="shared" si="34"/>
        <v>8</v>
      </c>
      <c r="C155" s="70" t="s">
        <v>116</v>
      </c>
      <c r="D155" s="12"/>
      <c r="E155" s="19">
        <v>1</v>
      </c>
      <c r="F155" s="20"/>
      <c r="G155" s="39">
        <f t="shared" si="32"/>
        <v>-1</v>
      </c>
      <c r="H155" s="12"/>
      <c r="I155" s="85">
        <f t="shared" si="35"/>
        <v>8</v>
      </c>
      <c r="J155" s="59" t="s">
        <v>102</v>
      </c>
      <c r="K155" s="60"/>
      <c r="L155" s="12"/>
      <c r="M155" s="19"/>
      <c r="N155" s="20">
        <v>4</v>
      </c>
      <c r="O155" s="39">
        <v>1</v>
      </c>
      <c r="Q155" s="123"/>
      <c r="R155" s="123"/>
      <c r="S155" s="123"/>
      <c r="T155" s="123"/>
      <c r="U155" s="83"/>
      <c r="W155" s="123"/>
      <c r="X155" s="123"/>
    </row>
    <row r="156" spans="2:24" ht="15.75" x14ac:dyDescent="0.25">
      <c r="B156" s="82">
        <f t="shared" si="34"/>
        <v>9</v>
      </c>
      <c r="C156" s="71" t="s">
        <v>95</v>
      </c>
      <c r="D156" s="12"/>
      <c r="E156" s="17">
        <v>7</v>
      </c>
      <c r="F156" s="18"/>
      <c r="G156" s="39">
        <f t="shared" si="32"/>
        <v>-1</v>
      </c>
      <c r="H156" s="12"/>
      <c r="I156" s="82">
        <f t="shared" si="35"/>
        <v>9</v>
      </c>
      <c r="J156" s="61" t="s">
        <v>95</v>
      </c>
      <c r="K156" s="62"/>
      <c r="L156" s="12"/>
      <c r="M156" s="17">
        <v>28</v>
      </c>
      <c r="N156" s="18">
        <v>2</v>
      </c>
      <c r="O156" s="39">
        <v>1</v>
      </c>
      <c r="Q156" s="123"/>
      <c r="R156" s="123"/>
      <c r="S156" s="123"/>
      <c r="T156" s="123"/>
      <c r="U156" s="83"/>
      <c r="W156" s="123"/>
      <c r="X156" s="123"/>
    </row>
    <row r="157" spans="2:24" ht="15.75" x14ac:dyDescent="0.25">
      <c r="B157" s="85">
        <f t="shared" si="34"/>
        <v>10</v>
      </c>
      <c r="C157" s="70" t="s">
        <v>97</v>
      </c>
      <c r="D157" s="12"/>
      <c r="E157" s="19">
        <v>1</v>
      </c>
      <c r="F157" s="20"/>
      <c r="G157" s="39">
        <f t="shared" si="32"/>
        <v>-1</v>
      </c>
      <c r="H157" s="12"/>
      <c r="I157" s="85">
        <f t="shared" si="35"/>
        <v>10</v>
      </c>
      <c r="J157" s="59" t="s">
        <v>113</v>
      </c>
      <c r="K157" s="60"/>
      <c r="L157" s="12"/>
      <c r="M157" s="19"/>
      <c r="N157" s="20">
        <v>2</v>
      </c>
      <c r="O157" s="39">
        <v>1</v>
      </c>
      <c r="Q157" s="123"/>
      <c r="R157" s="123"/>
      <c r="S157" s="123"/>
      <c r="T157" s="123"/>
      <c r="U157" s="83"/>
    </row>
    <row r="158" spans="2:24" ht="16.5" thickBot="1" x14ac:dyDescent="0.3">
      <c r="B158" s="82"/>
      <c r="C158" s="71" t="s">
        <v>9</v>
      </c>
      <c r="D158" s="12"/>
      <c r="E158" s="17"/>
      <c r="F158" s="18"/>
      <c r="G158" s="39">
        <v>0</v>
      </c>
      <c r="H158" s="12"/>
      <c r="I158" s="82"/>
      <c r="J158" s="103" t="s">
        <v>9</v>
      </c>
      <c r="K158" s="104"/>
      <c r="L158" s="12"/>
      <c r="M158" s="17">
        <f>+M159-M160</f>
        <v>30</v>
      </c>
      <c r="N158" s="18">
        <f>+N159-N160</f>
        <v>6</v>
      </c>
      <c r="O158" s="39">
        <f t="shared" si="33"/>
        <v>-0.8</v>
      </c>
    </row>
    <row r="159" spans="2:24" ht="16.5" thickBot="1" x14ac:dyDescent="0.3">
      <c r="B159" s="86"/>
      <c r="C159" s="46" t="s">
        <v>48</v>
      </c>
      <c r="D159" s="12"/>
      <c r="E159" s="33">
        <v>207</v>
      </c>
      <c r="F159" s="34">
        <v>91</v>
      </c>
      <c r="G159" s="35">
        <f t="shared" si="32"/>
        <v>-0.56038647342995174</v>
      </c>
      <c r="H159" s="12"/>
      <c r="I159" s="86"/>
      <c r="J159" s="130" t="s">
        <v>48</v>
      </c>
      <c r="K159" s="131"/>
      <c r="L159" s="12"/>
      <c r="M159" s="33">
        <v>1006</v>
      </c>
      <c r="N159" s="34">
        <v>751</v>
      </c>
      <c r="O159" s="35">
        <f t="shared" si="33"/>
        <v>-0.25347912524850891</v>
      </c>
    </row>
    <row r="160" spans="2:24" x14ac:dyDescent="0.25">
      <c r="E160" s="47">
        <f>+SUM(E148:E157)</f>
        <v>206</v>
      </c>
      <c r="F160" s="47">
        <f>+SUM(F148:F157)</f>
        <v>91</v>
      </c>
      <c r="M160" s="47">
        <f>+SUM(M148:M157)</f>
        <v>976</v>
      </c>
      <c r="N160" s="47">
        <f>+SUM(N148:N157)</f>
        <v>745</v>
      </c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</sheetData>
  <mergeCells count="217">
    <mergeCell ref="J159:K159"/>
    <mergeCell ref="Q156:R156"/>
    <mergeCell ref="S156:T156"/>
    <mergeCell ref="W156:X156"/>
    <mergeCell ref="Q157:R157"/>
    <mergeCell ref="S157:T157"/>
    <mergeCell ref="J158:K158"/>
    <mergeCell ref="Q154:R154"/>
    <mergeCell ref="S154:T154"/>
    <mergeCell ref="W154:X154"/>
    <mergeCell ref="Q155:R155"/>
    <mergeCell ref="S155:T155"/>
    <mergeCell ref="W155:X155"/>
    <mergeCell ref="Q152:R152"/>
    <mergeCell ref="S152:T152"/>
    <mergeCell ref="W152:X152"/>
    <mergeCell ref="Q153:R153"/>
    <mergeCell ref="S153:T153"/>
    <mergeCell ref="W153:X153"/>
    <mergeCell ref="Q150:R150"/>
    <mergeCell ref="S150:T150"/>
    <mergeCell ref="W150:X150"/>
    <mergeCell ref="Q151:R151"/>
    <mergeCell ref="S151:T151"/>
    <mergeCell ref="W151:X151"/>
    <mergeCell ref="W147:X147"/>
    <mergeCell ref="Q148:R148"/>
    <mergeCell ref="S148:T148"/>
    <mergeCell ref="W148:X148"/>
    <mergeCell ref="Q149:R149"/>
    <mergeCell ref="S149:T149"/>
    <mergeCell ref="W149:X149"/>
    <mergeCell ref="Q139:R139"/>
    <mergeCell ref="S139:T139"/>
    <mergeCell ref="J140:K140"/>
    <mergeCell ref="J141:K141"/>
    <mergeCell ref="B146:B147"/>
    <mergeCell ref="C146:C147"/>
    <mergeCell ref="E146:G146"/>
    <mergeCell ref="I146:I147"/>
    <mergeCell ref="J146:K147"/>
    <mergeCell ref="M146:O146"/>
    <mergeCell ref="Q136:R136"/>
    <mergeCell ref="S136:T136"/>
    <mergeCell ref="Q137:R137"/>
    <mergeCell ref="S137:T137"/>
    <mergeCell ref="Q138:R138"/>
    <mergeCell ref="S138:T138"/>
    <mergeCell ref="Q133:R133"/>
    <mergeCell ref="S133:T133"/>
    <mergeCell ref="Q134:R134"/>
    <mergeCell ref="S134:T134"/>
    <mergeCell ref="Q135:R135"/>
    <mergeCell ref="S135:T135"/>
    <mergeCell ref="Q130:R130"/>
    <mergeCell ref="S130:T130"/>
    <mergeCell ref="Q131:R131"/>
    <mergeCell ref="S131:T131"/>
    <mergeCell ref="Q132:R132"/>
    <mergeCell ref="S132:T132"/>
    <mergeCell ref="Q122:R122"/>
    <mergeCell ref="Q123:R123"/>
    <mergeCell ref="Q124:R124"/>
    <mergeCell ref="J125:K125"/>
    <mergeCell ref="B128:B129"/>
    <mergeCell ref="C128:C129"/>
    <mergeCell ref="E128:G128"/>
    <mergeCell ref="I128:I129"/>
    <mergeCell ref="J128:K129"/>
    <mergeCell ref="M128:O128"/>
    <mergeCell ref="Q111:R111"/>
    <mergeCell ref="J112:K112"/>
    <mergeCell ref="Q112:R112"/>
    <mergeCell ref="J113:K113"/>
    <mergeCell ref="B120:B121"/>
    <mergeCell ref="C120:C121"/>
    <mergeCell ref="E120:G120"/>
    <mergeCell ref="I120:I121"/>
    <mergeCell ref="J120:K121"/>
    <mergeCell ref="M120:O120"/>
    <mergeCell ref="Q108:R108"/>
    <mergeCell ref="S108:T108"/>
    <mergeCell ref="Q109:R109"/>
    <mergeCell ref="S109:T109"/>
    <mergeCell ref="Q110:R110"/>
    <mergeCell ref="S110:T110"/>
    <mergeCell ref="Q105:R105"/>
    <mergeCell ref="S105:T105"/>
    <mergeCell ref="Q106:R106"/>
    <mergeCell ref="S106:T106"/>
    <mergeCell ref="Q107:R107"/>
    <mergeCell ref="S107:T107"/>
    <mergeCell ref="Q102:R102"/>
    <mergeCell ref="S102:T102"/>
    <mergeCell ref="Q103:R103"/>
    <mergeCell ref="S103:T103"/>
    <mergeCell ref="Q104:R104"/>
    <mergeCell ref="S104:T104"/>
    <mergeCell ref="Q92:R92"/>
    <mergeCell ref="S92:T92"/>
    <mergeCell ref="J94:K94"/>
    <mergeCell ref="S86:T86"/>
    <mergeCell ref="S87:T87"/>
    <mergeCell ref="S88:T88"/>
    <mergeCell ref="S82:T82"/>
    <mergeCell ref="S83:T83"/>
    <mergeCell ref="S84:T84"/>
    <mergeCell ref="S85:T85"/>
    <mergeCell ref="B100:B101"/>
    <mergeCell ref="C100:C101"/>
    <mergeCell ref="E100:G100"/>
    <mergeCell ref="I100:I101"/>
    <mergeCell ref="J100:K101"/>
    <mergeCell ref="M100:O100"/>
    <mergeCell ref="S101:T101"/>
    <mergeCell ref="S89:T89"/>
    <mergeCell ref="S90:T90"/>
    <mergeCell ref="S91:T91"/>
    <mergeCell ref="Q73:R73"/>
    <mergeCell ref="V73:W73"/>
    <mergeCell ref="J74:K74"/>
    <mergeCell ref="J75:K75"/>
    <mergeCell ref="B81:B82"/>
    <mergeCell ref="C81:C82"/>
    <mergeCell ref="E81:G81"/>
    <mergeCell ref="I81:I82"/>
    <mergeCell ref="J81:K82"/>
    <mergeCell ref="M81:O81"/>
    <mergeCell ref="Q70:R70"/>
    <mergeCell ref="V70:W70"/>
    <mergeCell ref="Q71:R71"/>
    <mergeCell ref="V71:W71"/>
    <mergeCell ref="Q72:R72"/>
    <mergeCell ref="V72:W72"/>
    <mergeCell ref="Q67:R67"/>
    <mergeCell ref="V67:W67"/>
    <mergeCell ref="Q68:R68"/>
    <mergeCell ref="V68:W68"/>
    <mergeCell ref="Q69:R69"/>
    <mergeCell ref="V69:W69"/>
    <mergeCell ref="Q64:R64"/>
    <mergeCell ref="V64:W64"/>
    <mergeCell ref="Q65:R65"/>
    <mergeCell ref="V65:W65"/>
    <mergeCell ref="Q66:R66"/>
    <mergeCell ref="V66:W66"/>
    <mergeCell ref="Q56:R56"/>
    <mergeCell ref="S56:T56"/>
    <mergeCell ref="B57:C57"/>
    <mergeCell ref="J57:K57"/>
    <mergeCell ref="B62:B63"/>
    <mergeCell ref="C62:C63"/>
    <mergeCell ref="E62:G62"/>
    <mergeCell ref="I62:I63"/>
    <mergeCell ref="J62:K63"/>
    <mergeCell ref="M62:O62"/>
    <mergeCell ref="Q53:R53"/>
    <mergeCell ref="S53:T53"/>
    <mergeCell ref="Q54:R54"/>
    <mergeCell ref="S54:T54"/>
    <mergeCell ref="Q55:R55"/>
    <mergeCell ref="S55:T55"/>
    <mergeCell ref="Q50:R50"/>
    <mergeCell ref="S50:T50"/>
    <mergeCell ref="Q51:R51"/>
    <mergeCell ref="S51:T51"/>
    <mergeCell ref="Q52:R52"/>
    <mergeCell ref="S52:T52"/>
    <mergeCell ref="B47:C48"/>
    <mergeCell ref="E47:G47"/>
    <mergeCell ref="J47:K48"/>
    <mergeCell ref="M47:O47"/>
    <mergeCell ref="Q49:R49"/>
    <mergeCell ref="S49:T49"/>
    <mergeCell ref="Q38:R38"/>
    <mergeCell ref="S38:T38"/>
    <mergeCell ref="Q39:R39"/>
    <mergeCell ref="S39:T39"/>
    <mergeCell ref="J40:K40"/>
    <mergeCell ref="J41:K41"/>
    <mergeCell ref="S34:T34"/>
    <mergeCell ref="Q35:R35"/>
    <mergeCell ref="S35:T35"/>
    <mergeCell ref="Q36:R36"/>
    <mergeCell ref="S36:T36"/>
    <mergeCell ref="Q37:R37"/>
    <mergeCell ref="S37:T37"/>
    <mergeCell ref="M28:O28"/>
    <mergeCell ref="Q30:R30"/>
    <mergeCell ref="Q31:R31"/>
    <mergeCell ref="Q32:R32"/>
    <mergeCell ref="Q33:R33"/>
    <mergeCell ref="Q34:R34"/>
    <mergeCell ref="B23:C23"/>
    <mergeCell ref="B28:B29"/>
    <mergeCell ref="C28:C29"/>
    <mergeCell ref="E28:G28"/>
    <mergeCell ref="I28:I29"/>
    <mergeCell ref="J28:K29"/>
    <mergeCell ref="B17:C17"/>
    <mergeCell ref="B18:C18"/>
    <mergeCell ref="B19:C19"/>
    <mergeCell ref="B20:C20"/>
    <mergeCell ref="B21:C21"/>
    <mergeCell ref="B22:C22"/>
    <mergeCell ref="M9:O9"/>
    <mergeCell ref="Q9:S9"/>
    <mergeCell ref="V9:X9"/>
    <mergeCell ref="B11:C11"/>
    <mergeCell ref="B12:C12"/>
    <mergeCell ref="B13:C13"/>
    <mergeCell ref="B14:C14"/>
    <mergeCell ref="B15:C15"/>
    <mergeCell ref="B16:C16"/>
    <mergeCell ref="B9:C10"/>
    <mergeCell ref="E9:G9"/>
    <mergeCell ref="I9:K9"/>
  </mergeCells>
  <conditionalFormatting sqref="G11">
    <cfRule type="cellIs" dxfId="451" priority="283" operator="greaterThan">
      <formula>0</formula>
    </cfRule>
    <cfRule type="cellIs" dxfId="450" priority="284" operator="greaterThan">
      <formula>0</formula>
    </cfRule>
  </conditionalFormatting>
  <conditionalFormatting sqref="G11">
    <cfRule type="cellIs" dxfId="449" priority="281" operator="lessThan">
      <formula>0</formula>
    </cfRule>
    <cfRule type="cellIs" dxfId="448" priority="282" operator="greaterThan">
      <formula>0</formula>
    </cfRule>
  </conditionalFormatting>
  <conditionalFormatting sqref="G16:G22">
    <cfRule type="cellIs" dxfId="447" priority="279" operator="greaterThan">
      <formula>0</formula>
    </cfRule>
    <cfRule type="cellIs" dxfId="446" priority="280" operator="greaterThan">
      <formula>0</formula>
    </cfRule>
  </conditionalFormatting>
  <conditionalFormatting sqref="G16:G22">
    <cfRule type="cellIs" dxfId="445" priority="277" operator="lessThan">
      <formula>0</formula>
    </cfRule>
    <cfRule type="cellIs" dxfId="444" priority="278" operator="greaterThan">
      <formula>0</formula>
    </cfRule>
  </conditionalFormatting>
  <conditionalFormatting sqref="G30:G41">
    <cfRule type="cellIs" dxfId="443" priority="251" operator="greaterThan">
      <formula>0</formula>
    </cfRule>
    <cfRule type="cellIs" dxfId="442" priority="252" operator="greaterThan">
      <formula>0</formula>
    </cfRule>
  </conditionalFormatting>
  <conditionalFormatting sqref="G30:G41">
    <cfRule type="cellIs" dxfId="441" priority="249" operator="lessThan">
      <formula>0</formula>
    </cfRule>
    <cfRule type="cellIs" dxfId="440" priority="250" operator="greaterThan">
      <formula>0</formula>
    </cfRule>
  </conditionalFormatting>
  <conditionalFormatting sqref="O31">
    <cfRule type="cellIs" dxfId="439" priority="247" operator="greaterThan">
      <formula>0</formula>
    </cfRule>
    <cfRule type="cellIs" dxfId="438" priority="248" operator="greaterThan">
      <formula>0</formula>
    </cfRule>
  </conditionalFormatting>
  <conditionalFormatting sqref="O31">
    <cfRule type="cellIs" dxfId="437" priority="245" operator="lessThan">
      <formula>0</formula>
    </cfRule>
    <cfRule type="cellIs" dxfId="436" priority="246" operator="greaterThan">
      <formula>0</formula>
    </cfRule>
  </conditionalFormatting>
  <conditionalFormatting sqref="G23">
    <cfRule type="cellIs" dxfId="435" priority="275" operator="greaterThan">
      <formula>0</formula>
    </cfRule>
    <cfRule type="cellIs" dxfId="434" priority="276" operator="greaterThan">
      <formula>0</formula>
    </cfRule>
  </conditionalFormatting>
  <conditionalFormatting sqref="G23">
    <cfRule type="cellIs" dxfId="433" priority="273" operator="lessThan">
      <formula>0</formula>
    </cfRule>
    <cfRule type="cellIs" dxfId="432" priority="274" operator="greaterThan">
      <formula>0</formula>
    </cfRule>
  </conditionalFormatting>
  <conditionalFormatting sqref="K23">
    <cfRule type="cellIs" dxfId="431" priority="271" operator="greaterThan">
      <formula>0</formula>
    </cfRule>
    <cfRule type="cellIs" dxfId="430" priority="272" operator="greaterThan">
      <formula>0</formula>
    </cfRule>
  </conditionalFormatting>
  <conditionalFormatting sqref="K23">
    <cfRule type="cellIs" dxfId="429" priority="269" operator="lessThan">
      <formula>0</formula>
    </cfRule>
    <cfRule type="cellIs" dxfId="428" priority="270" operator="greaterThan">
      <formula>0</formula>
    </cfRule>
  </conditionalFormatting>
  <conditionalFormatting sqref="K16:K22">
    <cfRule type="cellIs" dxfId="427" priority="267" operator="greaterThan">
      <formula>0</formula>
    </cfRule>
    <cfRule type="cellIs" dxfId="426" priority="268" operator="greaterThan">
      <formula>0</formula>
    </cfRule>
  </conditionalFormatting>
  <conditionalFormatting sqref="K16:K22">
    <cfRule type="cellIs" dxfId="425" priority="265" operator="lessThan">
      <formula>0</formula>
    </cfRule>
    <cfRule type="cellIs" dxfId="424" priority="266" operator="greaterThan">
      <formula>0</formula>
    </cfRule>
  </conditionalFormatting>
  <conditionalFormatting sqref="S23 O23">
    <cfRule type="cellIs" dxfId="423" priority="263" operator="greaterThan">
      <formula>0</formula>
    </cfRule>
    <cfRule type="cellIs" dxfId="422" priority="264" operator="greaterThan">
      <formula>0</formula>
    </cfRule>
  </conditionalFormatting>
  <conditionalFormatting sqref="S23 O23">
    <cfRule type="cellIs" dxfId="421" priority="261" operator="lessThan">
      <formula>0</formula>
    </cfRule>
    <cfRule type="cellIs" dxfId="420" priority="262" operator="greaterThan">
      <formula>0</formula>
    </cfRule>
  </conditionalFormatting>
  <conditionalFormatting sqref="S16:S22 O16:O22">
    <cfRule type="cellIs" dxfId="419" priority="259" operator="greaterThan">
      <formula>0</formula>
    </cfRule>
    <cfRule type="cellIs" dxfId="418" priority="260" operator="greaterThan">
      <formula>0</formula>
    </cfRule>
  </conditionalFormatting>
  <conditionalFormatting sqref="S16:S22 O16:O22">
    <cfRule type="cellIs" dxfId="417" priority="257" operator="lessThan">
      <formula>0</formula>
    </cfRule>
    <cfRule type="cellIs" dxfId="416" priority="258" operator="greaterThan">
      <formula>0</formula>
    </cfRule>
  </conditionalFormatting>
  <conditionalFormatting sqref="O30:O41">
    <cfRule type="cellIs" dxfId="415" priority="241" operator="lessThan">
      <formula>0</formula>
    </cfRule>
    <cfRule type="cellIs" dxfId="414" priority="242" operator="greaterThan">
      <formula>0</formula>
    </cfRule>
  </conditionalFormatting>
  <conditionalFormatting sqref="G31">
    <cfRule type="cellIs" dxfId="413" priority="255" operator="greaterThan">
      <formula>0</formula>
    </cfRule>
    <cfRule type="cellIs" dxfId="412" priority="256" operator="greaterThan">
      <formula>0</formula>
    </cfRule>
  </conditionalFormatting>
  <conditionalFormatting sqref="G31">
    <cfRule type="cellIs" dxfId="411" priority="253" operator="lessThan">
      <formula>0</formula>
    </cfRule>
    <cfRule type="cellIs" dxfId="410" priority="254" operator="greaterThan">
      <formula>0</formula>
    </cfRule>
  </conditionalFormatting>
  <conditionalFormatting sqref="G130:G140">
    <cfRule type="cellIs" dxfId="23" priority="203" operator="greaterThan">
      <formula>0</formula>
    </cfRule>
    <cfRule type="cellIs" dxfId="22" priority="204" operator="greaterThan">
      <formula>0</formula>
    </cfRule>
  </conditionalFormatting>
  <conditionalFormatting sqref="G130:G140">
    <cfRule type="cellIs" dxfId="21" priority="201" operator="lessThan">
      <formula>0</formula>
    </cfRule>
    <cfRule type="cellIs" dxfId="20" priority="202" operator="greaterThan">
      <formula>0</formula>
    </cfRule>
  </conditionalFormatting>
  <conditionalFormatting sqref="O30:O41">
    <cfRule type="cellIs" dxfId="409" priority="243" operator="greaterThan">
      <formula>0</formula>
    </cfRule>
    <cfRule type="cellIs" dxfId="408" priority="244" operator="greaterThan">
      <formula>0</formula>
    </cfRule>
  </conditionalFormatting>
  <conditionalFormatting sqref="G49">
    <cfRule type="cellIs" dxfId="407" priority="239" operator="greaterThan">
      <formula>0</formula>
    </cfRule>
    <cfRule type="cellIs" dxfId="406" priority="240" operator="greaterThan">
      <formula>0</formula>
    </cfRule>
  </conditionalFormatting>
  <conditionalFormatting sqref="G49">
    <cfRule type="cellIs" dxfId="405" priority="237" operator="lessThan">
      <formula>0</formula>
    </cfRule>
    <cfRule type="cellIs" dxfId="404" priority="238" operator="greaterThan">
      <formula>0</formula>
    </cfRule>
  </conditionalFormatting>
  <conditionalFormatting sqref="G50:G57">
    <cfRule type="cellIs" dxfId="403" priority="235" operator="greaterThan">
      <formula>0</formula>
    </cfRule>
    <cfRule type="cellIs" dxfId="402" priority="236" operator="greaterThan">
      <formula>0</formula>
    </cfRule>
  </conditionalFormatting>
  <conditionalFormatting sqref="G50:G57">
    <cfRule type="cellIs" dxfId="401" priority="233" operator="lessThan">
      <formula>0</formula>
    </cfRule>
    <cfRule type="cellIs" dxfId="400" priority="234" operator="greaterThan">
      <formula>0</formula>
    </cfRule>
  </conditionalFormatting>
  <conditionalFormatting sqref="O49">
    <cfRule type="cellIs" dxfId="399" priority="231" operator="greaterThan">
      <formula>0</formula>
    </cfRule>
    <cfRule type="cellIs" dxfId="398" priority="232" operator="greaterThan">
      <formula>0</formula>
    </cfRule>
  </conditionalFormatting>
  <conditionalFormatting sqref="O49">
    <cfRule type="cellIs" dxfId="397" priority="229" operator="lessThan">
      <formula>0</formula>
    </cfRule>
    <cfRule type="cellIs" dxfId="396" priority="230" operator="greaterThan">
      <formula>0</formula>
    </cfRule>
  </conditionalFormatting>
  <conditionalFormatting sqref="O50:O57">
    <cfRule type="cellIs" dxfId="395" priority="227" operator="greaterThan">
      <formula>0</formula>
    </cfRule>
    <cfRule type="cellIs" dxfId="394" priority="228" operator="greaterThan">
      <formula>0</formula>
    </cfRule>
  </conditionalFormatting>
  <conditionalFormatting sqref="O50:O57">
    <cfRule type="cellIs" dxfId="393" priority="225" operator="lessThan">
      <formula>0</formula>
    </cfRule>
    <cfRule type="cellIs" dxfId="392" priority="226" operator="greaterThan">
      <formula>0</formula>
    </cfRule>
  </conditionalFormatting>
  <conditionalFormatting sqref="G64:G75">
    <cfRule type="cellIs" dxfId="391" priority="219" operator="greaterThan">
      <formula>0</formula>
    </cfRule>
    <cfRule type="cellIs" dxfId="390" priority="220" operator="greaterThan">
      <formula>0</formula>
    </cfRule>
  </conditionalFormatting>
  <conditionalFormatting sqref="G64:G75">
    <cfRule type="cellIs" dxfId="389" priority="217" operator="lessThan">
      <formula>0</formula>
    </cfRule>
    <cfRule type="cellIs" dxfId="388" priority="218" operator="greaterThan">
      <formula>0</formula>
    </cfRule>
  </conditionalFormatting>
  <conditionalFormatting sqref="G65">
    <cfRule type="cellIs" dxfId="387" priority="223" operator="greaterThan">
      <formula>0</formula>
    </cfRule>
    <cfRule type="cellIs" dxfId="386" priority="224" operator="greaterThan">
      <formula>0</formula>
    </cfRule>
  </conditionalFormatting>
  <conditionalFormatting sqref="G65">
    <cfRule type="cellIs" dxfId="385" priority="221" operator="lessThan">
      <formula>0</formula>
    </cfRule>
    <cfRule type="cellIs" dxfId="384" priority="222" operator="greaterThan">
      <formula>0</formula>
    </cfRule>
  </conditionalFormatting>
  <conditionalFormatting sqref="O64:O75">
    <cfRule type="cellIs" dxfId="383" priority="211" operator="greaterThan">
      <formula>0</formula>
    </cfRule>
    <cfRule type="cellIs" dxfId="382" priority="212" operator="greaterThan">
      <formula>0</formula>
    </cfRule>
  </conditionalFormatting>
  <conditionalFormatting sqref="O64:O75">
    <cfRule type="cellIs" dxfId="381" priority="209" operator="lessThan">
      <formula>0</formula>
    </cfRule>
    <cfRule type="cellIs" dxfId="380" priority="210" operator="greaterThan">
      <formula>0</formula>
    </cfRule>
  </conditionalFormatting>
  <conditionalFormatting sqref="O65">
    <cfRule type="cellIs" dxfId="379" priority="215" operator="greaterThan">
      <formula>0</formula>
    </cfRule>
    <cfRule type="cellIs" dxfId="378" priority="216" operator="greaterThan">
      <formula>0</formula>
    </cfRule>
  </conditionalFormatting>
  <conditionalFormatting sqref="O65">
    <cfRule type="cellIs" dxfId="377" priority="213" operator="lessThan">
      <formula>0</formula>
    </cfRule>
    <cfRule type="cellIs" dxfId="376" priority="214" operator="greaterThan">
      <formula>0</formula>
    </cfRule>
  </conditionalFormatting>
  <conditionalFormatting sqref="G83:G94">
    <cfRule type="cellIs" dxfId="375" priority="179" operator="greaterThan">
      <formula>0</formula>
    </cfRule>
    <cfRule type="cellIs" dxfId="374" priority="180" operator="greaterThan">
      <formula>0</formula>
    </cfRule>
  </conditionalFormatting>
  <conditionalFormatting sqref="G83:G94">
    <cfRule type="cellIs" dxfId="373" priority="177" operator="lessThan">
      <formula>0</formula>
    </cfRule>
    <cfRule type="cellIs" dxfId="372" priority="178" operator="greaterThan">
      <formula>0</formula>
    </cfRule>
  </conditionalFormatting>
  <conditionalFormatting sqref="O83:O94">
    <cfRule type="cellIs" dxfId="371" priority="169" operator="lessThan">
      <formula>0</formula>
    </cfRule>
    <cfRule type="cellIs" dxfId="370" priority="170" operator="greaterThan">
      <formula>0</formula>
    </cfRule>
  </conditionalFormatting>
  <conditionalFormatting sqref="G131:G140">
    <cfRule type="cellIs" dxfId="369" priority="207" operator="greaterThan">
      <formula>0</formula>
    </cfRule>
    <cfRule type="cellIs" dxfId="368" priority="208" operator="greaterThan">
      <formula>0</formula>
    </cfRule>
  </conditionalFormatting>
  <conditionalFormatting sqref="G131:G140">
    <cfRule type="cellIs" dxfId="367" priority="205" operator="lessThan">
      <formula>0</formula>
    </cfRule>
    <cfRule type="cellIs" dxfId="366" priority="206" operator="greaterThan">
      <formula>0</formula>
    </cfRule>
  </conditionalFormatting>
  <conditionalFormatting sqref="G102:G113">
    <cfRule type="cellIs" dxfId="365" priority="195" operator="greaterThan">
      <formula>0</formula>
    </cfRule>
    <cfRule type="cellIs" dxfId="364" priority="196" operator="greaterThan">
      <formula>0</formula>
    </cfRule>
  </conditionalFormatting>
  <conditionalFormatting sqref="G102:G113">
    <cfRule type="cellIs" dxfId="363" priority="193" operator="lessThan">
      <formula>0</formula>
    </cfRule>
    <cfRule type="cellIs" dxfId="362" priority="194" operator="greaterThan">
      <formula>0</formula>
    </cfRule>
  </conditionalFormatting>
  <conditionalFormatting sqref="G103">
    <cfRule type="cellIs" dxfId="361" priority="199" operator="greaterThan">
      <formula>0</formula>
    </cfRule>
    <cfRule type="cellIs" dxfId="360" priority="200" operator="greaterThan">
      <formula>0</formula>
    </cfRule>
  </conditionalFormatting>
  <conditionalFormatting sqref="G103">
    <cfRule type="cellIs" dxfId="359" priority="197" operator="lessThan">
      <formula>0</formula>
    </cfRule>
    <cfRule type="cellIs" dxfId="358" priority="198" operator="greaterThan">
      <formula>0</formula>
    </cfRule>
  </conditionalFormatting>
  <conditionalFormatting sqref="O102:O113">
    <cfRule type="cellIs" dxfId="357" priority="187" operator="greaterThan">
      <formula>0</formula>
    </cfRule>
    <cfRule type="cellIs" dxfId="356" priority="188" operator="greaterThan">
      <formula>0</formula>
    </cfRule>
  </conditionalFormatting>
  <conditionalFormatting sqref="O102:O113">
    <cfRule type="cellIs" dxfId="355" priority="185" operator="lessThan">
      <formula>0</formula>
    </cfRule>
    <cfRule type="cellIs" dxfId="354" priority="186" operator="greaterThan">
      <formula>0</formula>
    </cfRule>
  </conditionalFormatting>
  <conditionalFormatting sqref="O103">
    <cfRule type="cellIs" dxfId="353" priority="191" operator="greaterThan">
      <formula>0</formula>
    </cfRule>
    <cfRule type="cellIs" dxfId="352" priority="192" operator="greaterThan">
      <formula>0</formula>
    </cfRule>
  </conditionalFormatting>
  <conditionalFormatting sqref="O103">
    <cfRule type="cellIs" dxfId="351" priority="189" operator="lessThan">
      <formula>0</formula>
    </cfRule>
    <cfRule type="cellIs" dxfId="350" priority="190" operator="greaterThan">
      <formula>0</formula>
    </cfRule>
  </conditionalFormatting>
  <conditionalFormatting sqref="O84">
    <cfRule type="cellIs" dxfId="349" priority="175" operator="greaterThan">
      <formula>0</formula>
    </cfRule>
    <cfRule type="cellIs" dxfId="348" priority="176" operator="greaterThan">
      <formula>0</formula>
    </cfRule>
  </conditionalFormatting>
  <conditionalFormatting sqref="O84">
    <cfRule type="cellIs" dxfId="347" priority="173" operator="lessThan">
      <formula>0</formula>
    </cfRule>
    <cfRule type="cellIs" dxfId="346" priority="174" operator="greaterThan">
      <formula>0</formula>
    </cfRule>
  </conditionalFormatting>
  <conditionalFormatting sqref="O83:O94">
    <cfRule type="cellIs" dxfId="345" priority="171" operator="greaterThan">
      <formula>0</formula>
    </cfRule>
    <cfRule type="cellIs" dxfId="344" priority="172" operator="greaterThan">
      <formula>0</formula>
    </cfRule>
  </conditionalFormatting>
  <conditionalFormatting sqref="G84">
    <cfRule type="cellIs" dxfId="343" priority="183" operator="greaterThan">
      <formula>0</formula>
    </cfRule>
    <cfRule type="cellIs" dxfId="342" priority="184" operator="greaterThan">
      <formula>0</formula>
    </cfRule>
  </conditionalFormatting>
  <conditionalFormatting sqref="G84">
    <cfRule type="cellIs" dxfId="341" priority="181" operator="lessThan">
      <formula>0</formula>
    </cfRule>
    <cfRule type="cellIs" dxfId="340" priority="182" operator="greaterThan">
      <formula>0</formula>
    </cfRule>
  </conditionalFormatting>
  <conditionalFormatting sqref="G122:G124">
    <cfRule type="cellIs" dxfId="339" priority="163" operator="greaterThan">
      <formula>0</formula>
    </cfRule>
    <cfRule type="cellIs" dxfId="338" priority="164" operator="greaterThan">
      <formula>0</formula>
    </cfRule>
  </conditionalFormatting>
  <conditionalFormatting sqref="G122:G124">
    <cfRule type="cellIs" dxfId="337" priority="161" operator="lessThan">
      <formula>0</formula>
    </cfRule>
    <cfRule type="cellIs" dxfId="336" priority="162" operator="greaterThan">
      <formula>0</formula>
    </cfRule>
  </conditionalFormatting>
  <conditionalFormatting sqref="G123">
    <cfRule type="cellIs" dxfId="335" priority="167" operator="greaterThan">
      <formula>0</formula>
    </cfRule>
    <cfRule type="cellIs" dxfId="334" priority="168" operator="greaterThan">
      <formula>0</formula>
    </cfRule>
  </conditionalFormatting>
  <conditionalFormatting sqref="G123">
    <cfRule type="cellIs" dxfId="333" priority="165" operator="lessThan">
      <formula>0</formula>
    </cfRule>
    <cfRule type="cellIs" dxfId="332" priority="166" operator="greaterThan">
      <formula>0</formula>
    </cfRule>
  </conditionalFormatting>
  <conditionalFormatting sqref="O122:O124">
    <cfRule type="cellIs" dxfId="331" priority="155" operator="greaterThan">
      <formula>0</formula>
    </cfRule>
    <cfRule type="cellIs" dxfId="330" priority="156" operator="greaterThan">
      <formula>0</formula>
    </cfRule>
  </conditionalFormatting>
  <conditionalFormatting sqref="O122:O124">
    <cfRule type="cellIs" dxfId="329" priority="153" operator="lessThan">
      <formula>0</formula>
    </cfRule>
    <cfRule type="cellIs" dxfId="328" priority="154" operator="greaterThan">
      <formula>0</formula>
    </cfRule>
  </conditionalFormatting>
  <conditionalFormatting sqref="O123">
    <cfRule type="cellIs" dxfId="327" priority="159" operator="greaterThan">
      <formula>0</formula>
    </cfRule>
    <cfRule type="cellIs" dxfId="326" priority="160" operator="greaterThan">
      <formula>0</formula>
    </cfRule>
  </conditionalFormatting>
  <conditionalFormatting sqref="O123">
    <cfRule type="cellIs" dxfId="325" priority="157" operator="lessThan">
      <formula>0</formula>
    </cfRule>
    <cfRule type="cellIs" dxfId="324" priority="158" operator="greaterThan">
      <formula>0</formula>
    </cfRule>
  </conditionalFormatting>
  <conditionalFormatting sqref="G125">
    <cfRule type="cellIs" dxfId="323" priority="151" operator="greaterThan">
      <formula>0</formula>
    </cfRule>
    <cfRule type="cellIs" dxfId="322" priority="152" operator="greaterThan">
      <formula>0</formula>
    </cfRule>
  </conditionalFormatting>
  <conditionalFormatting sqref="G125">
    <cfRule type="cellIs" dxfId="321" priority="149" operator="lessThan">
      <formula>0</formula>
    </cfRule>
    <cfRule type="cellIs" dxfId="320" priority="150" operator="greaterThan">
      <formula>0</formula>
    </cfRule>
  </conditionalFormatting>
  <conditionalFormatting sqref="O125">
    <cfRule type="cellIs" dxfId="319" priority="147" operator="greaterThan">
      <formula>0</formula>
    </cfRule>
    <cfRule type="cellIs" dxfId="318" priority="148" operator="greaterThan">
      <formula>0</formula>
    </cfRule>
  </conditionalFormatting>
  <conditionalFormatting sqref="O125">
    <cfRule type="cellIs" dxfId="317" priority="145" operator="lessThan">
      <formula>0</formula>
    </cfRule>
    <cfRule type="cellIs" dxfId="316" priority="146" operator="greaterThan">
      <formula>0</formula>
    </cfRule>
  </conditionalFormatting>
  <conditionalFormatting sqref="G122">
    <cfRule type="cellIs" dxfId="315" priority="139" operator="greaterThan">
      <formula>0</formula>
    </cfRule>
    <cfRule type="cellIs" dxfId="314" priority="140" operator="greaterThan">
      <formula>0</formula>
    </cfRule>
  </conditionalFormatting>
  <conditionalFormatting sqref="G122">
    <cfRule type="cellIs" dxfId="313" priority="137" operator="lessThan">
      <formula>0</formula>
    </cfRule>
    <cfRule type="cellIs" dxfId="312" priority="138" operator="greaterThan">
      <formula>0</formula>
    </cfRule>
  </conditionalFormatting>
  <conditionalFormatting sqref="O122">
    <cfRule type="cellIs" dxfId="311" priority="135" operator="greaterThan">
      <formula>0</formula>
    </cfRule>
    <cfRule type="cellIs" dxfId="310" priority="136" operator="greaterThan">
      <formula>0</formula>
    </cfRule>
  </conditionalFormatting>
  <conditionalFormatting sqref="O122">
    <cfRule type="cellIs" dxfId="309" priority="133" operator="lessThan">
      <formula>0</formula>
    </cfRule>
    <cfRule type="cellIs" dxfId="308" priority="134" operator="greaterThan">
      <formula>0</formula>
    </cfRule>
  </conditionalFormatting>
  <conditionalFormatting sqref="X23">
    <cfRule type="cellIs" dxfId="307" priority="131" operator="greaterThan">
      <formula>0</formula>
    </cfRule>
    <cfRule type="cellIs" dxfId="306" priority="132" operator="greaterThan">
      <formula>0</formula>
    </cfRule>
  </conditionalFormatting>
  <conditionalFormatting sqref="X23">
    <cfRule type="cellIs" dxfId="305" priority="129" operator="lessThan">
      <formula>0</formula>
    </cfRule>
    <cfRule type="cellIs" dxfId="304" priority="130" operator="greaterThan">
      <formula>0</formula>
    </cfRule>
  </conditionalFormatting>
  <conditionalFormatting sqref="X16:X22">
    <cfRule type="cellIs" dxfId="303" priority="127" operator="greaterThan">
      <formula>0</formula>
    </cfRule>
    <cfRule type="cellIs" dxfId="302" priority="128" operator="greaterThan">
      <formula>0</formula>
    </cfRule>
  </conditionalFormatting>
  <conditionalFormatting sqref="X16:X22">
    <cfRule type="cellIs" dxfId="301" priority="125" operator="lessThan">
      <formula>0</formula>
    </cfRule>
    <cfRule type="cellIs" dxfId="300" priority="126" operator="greaterThan">
      <formula>0</formula>
    </cfRule>
  </conditionalFormatting>
  <conditionalFormatting sqref="O148:O159">
    <cfRule type="cellIs" dxfId="299" priority="119" operator="greaterThan">
      <formula>0</formula>
    </cfRule>
    <cfRule type="cellIs" dxfId="298" priority="120" operator="greaterThan">
      <formula>0</formula>
    </cfRule>
  </conditionalFormatting>
  <conditionalFormatting sqref="O148:O159">
    <cfRule type="cellIs" dxfId="297" priority="117" operator="lessThan">
      <formula>0</formula>
    </cfRule>
    <cfRule type="cellIs" dxfId="296" priority="118" operator="greaterThan">
      <formula>0</formula>
    </cfRule>
  </conditionalFormatting>
  <conditionalFormatting sqref="O149:O158">
    <cfRule type="cellIs" dxfId="295" priority="123" operator="greaterThan">
      <formula>0</formula>
    </cfRule>
    <cfRule type="cellIs" dxfId="294" priority="124" operator="greaterThan">
      <formula>0</formula>
    </cfRule>
  </conditionalFormatting>
  <conditionalFormatting sqref="O149:O158">
    <cfRule type="cellIs" dxfId="293" priority="121" operator="lessThan">
      <formula>0</formula>
    </cfRule>
    <cfRule type="cellIs" dxfId="292" priority="122" operator="greaterThan">
      <formula>0</formula>
    </cfRule>
  </conditionalFormatting>
  <conditionalFormatting sqref="G148:G159">
    <cfRule type="cellIs" dxfId="3" priority="111" operator="greaterThan">
      <formula>0</formula>
    </cfRule>
    <cfRule type="cellIs" dxfId="2" priority="112" operator="greaterThan">
      <formula>0</formula>
    </cfRule>
  </conditionalFormatting>
  <conditionalFormatting sqref="G148:G159">
    <cfRule type="cellIs" dxfId="1" priority="109" operator="lessThan">
      <formula>0</formula>
    </cfRule>
    <cfRule type="cellIs" dxfId="0" priority="110" operator="greaterThan">
      <formula>0</formula>
    </cfRule>
  </conditionalFormatting>
  <conditionalFormatting sqref="G149:G153">
    <cfRule type="cellIs" dxfId="291" priority="115" operator="greaterThan">
      <formula>0</formula>
    </cfRule>
    <cfRule type="cellIs" dxfId="290" priority="116" operator="greaterThan">
      <formula>0</formula>
    </cfRule>
  </conditionalFormatting>
  <conditionalFormatting sqref="G149:G153">
    <cfRule type="cellIs" dxfId="289" priority="113" operator="lessThan">
      <formula>0</formula>
    </cfRule>
    <cfRule type="cellIs" dxfId="288" priority="114" operator="greaterThan">
      <formula>0</formula>
    </cfRule>
  </conditionalFormatting>
  <conditionalFormatting sqref="G123">
    <cfRule type="cellIs" dxfId="287" priority="107" operator="greaterThan">
      <formula>0</formula>
    </cfRule>
    <cfRule type="cellIs" dxfId="286" priority="108" operator="greaterThan">
      <formula>0</formula>
    </cfRule>
  </conditionalFormatting>
  <conditionalFormatting sqref="G123">
    <cfRule type="cellIs" dxfId="285" priority="105" operator="lessThan">
      <formula>0</formula>
    </cfRule>
    <cfRule type="cellIs" dxfId="284" priority="106" operator="greaterThan">
      <formula>0</formula>
    </cfRule>
  </conditionalFormatting>
  <conditionalFormatting sqref="G130:G140">
    <cfRule type="cellIs" dxfId="19" priority="103" operator="greaterThan">
      <formula>0</formula>
    </cfRule>
    <cfRule type="cellIs" dxfId="18" priority="104" operator="greaterThan">
      <formula>0</formula>
    </cfRule>
  </conditionalFormatting>
  <conditionalFormatting sqref="G130:G140">
    <cfRule type="cellIs" dxfId="17" priority="101" operator="lessThan">
      <formula>0</formula>
    </cfRule>
    <cfRule type="cellIs" dxfId="16" priority="102" operator="greaterThan">
      <formula>0</formula>
    </cfRule>
  </conditionalFormatting>
  <conditionalFormatting sqref="O130:O141">
    <cfRule type="cellIs" dxfId="15" priority="83" operator="greaterThan">
      <formula>0</formula>
    </cfRule>
    <cfRule type="cellIs" dxfId="14" priority="84" operator="greaterThan">
      <formula>0</formula>
    </cfRule>
  </conditionalFormatting>
  <conditionalFormatting sqref="O130:O141">
    <cfRule type="cellIs" dxfId="13" priority="81" operator="lessThan">
      <formula>0</formula>
    </cfRule>
    <cfRule type="cellIs" dxfId="12" priority="82" operator="greaterThan">
      <formula>0</formula>
    </cfRule>
  </conditionalFormatting>
  <conditionalFormatting sqref="O131:O140">
    <cfRule type="cellIs" dxfId="11" priority="87" operator="greaterThan">
      <formula>0</formula>
    </cfRule>
    <cfRule type="cellIs" dxfId="10" priority="88" operator="greaterThan">
      <formula>0</formula>
    </cfRule>
  </conditionalFormatting>
  <conditionalFormatting sqref="O131:O140">
    <cfRule type="cellIs" dxfId="9" priority="85" operator="lessThan">
      <formula>0</formula>
    </cfRule>
    <cfRule type="cellIs" dxfId="8" priority="86" operator="greaterThan">
      <formula>0</formula>
    </cfRule>
  </conditionalFormatting>
  <conditionalFormatting sqref="O130">
    <cfRule type="cellIs" dxfId="283" priority="79" operator="greaterThan">
      <formula>0</formula>
    </cfRule>
    <cfRule type="cellIs" dxfId="282" priority="80" operator="greaterThan">
      <formula>0</formula>
    </cfRule>
  </conditionalFormatting>
  <conditionalFormatting sqref="O130">
    <cfRule type="cellIs" dxfId="281" priority="77" operator="lessThan">
      <formula>0</formula>
    </cfRule>
    <cfRule type="cellIs" dxfId="280" priority="78" operator="greaterThan">
      <formula>0</formula>
    </cfRule>
  </conditionalFormatting>
  <conditionalFormatting sqref="G141">
    <cfRule type="cellIs" dxfId="279" priority="75" operator="greaterThan">
      <formula>0</formula>
    </cfRule>
    <cfRule type="cellIs" dxfId="278" priority="76" operator="greaterThan">
      <formula>0</formula>
    </cfRule>
  </conditionalFormatting>
  <conditionalFormatting sqref="G141">
    <cfRule type="cellIs" dxfId="277" priority="73" operator="lessThan">
      <formula>0</formula>
    </cfRule>
    <cfRule type="cellIs" dxfId="276" priority="74" operator="greaterThan">
      <formula>0</formula>
    </cfRule>
  </conditionalFormatting>
  <conditionalFormatting sqref="G12:G15">
    <cfRule type="cellIs" dxfId="275" priority="55" operator="greaterThan">
      <formula>0</formula>
    </cfRule>
    <cfRule type="cellIs" dxfId="274" priority="56" operator="greaterThan">
      <formula>0</formula>
    </cfRule>
  </conditionalFormatting>
  <conditionalFormatting sqref="G12:G15">
    <cfRule type="cellIs" dxfId="273" priority="53" operator="lessThan">
      <formula>0</formula>
    </cfRule>
    <cfRule type="cellIs" dxfId="272" priority="54" operator="greaterThan">
      <formula>0</formula>
    </cfRule>
  </conditionalFormatting>
  <conditionalFormatting sqref="G12">
    <cfRule type="cellIs" dxfId="271" priority="59" operator="greaterThan">
      <formula>0</formula>
    </cfRule>
    <cfRule type="cellIs" dxfId="270" priority="60" operator="greaterThan">
      <formula>0</formula>
    </cfRule>
  </conditionalFormatting>
  <conditionalFormatting sqref="G12">
    <cfRule type="cellIs" dxfId="269" priority="57" operator="lessThan">
      <formula>0</formula>
    </cfRule>
    <cfRule type="cellIs" dxfId="268" priority="58" operator="greaterThan">
      <formula>0</formula>
    </cfRule>
  </conditionalFormatting>
  <conditionalFormatting sqref="K11">
    <cfRule type="cellIs" dxfId="267" priority="51" operator="greaterThan">
      <formula>0</formula>
    </cfRule>
    <cfRule type="cellIs" dxfId="266" priority="52" operator="greaterThan">
      <formula>0</formula>
    </cfRule>
  </conditionalFormatting>
  <conditionalFormatting sqref="K11">
    <cfRule type="cellIs" dxfId="265" priority="49" operator="lessThan">
      <formula>0</formula>
    </cfRule>
    <cfRule type="cellIs" dxfId="264" priority="50" operator="greaterThan">
      <formula>0</formula>
    </cfRule>
  </conditionalFormatting>
  <conditionalFormatting sqref="K12:K15">
    <cfRule type="cellIs" dxfId="263" priority="43" operator="greaterThan">
      <formula>0</formula>
    </cfRule>
    <cfRule type="cellIs" dxfId="262" priority="44" operator="greaterThan">
      <formula>0</formula>
    </cfRule>
  </conditionalFormatting>
  <conditionalFormatting sqref="K12:K15">
    <cfRule type="cellIs" dxfId="261" priority="41" operator="lessThan">
      <formula>0</formula>
    </cfRule>
    <cfRule type="cellIs" dxfId="260" priority="42" operator="greaterThan">
      <formula>0</formula>
    </cfRule>
  </conditionalFormatting>
  <conditionalFormatting sqref="K12">
    <cfRule type="cellIs" dxfId="259" priority="47" operator="greaterThan">
      <formula>0</formula>
    </cfRule>
    <cfRule type="cellIs" dxfId="258" priority="48" operator="greaterThan">
      <formula>0</formula>
    </cfRule>
  </conditionalFormatting>
  <conditionalFormatting sqref="K12">
    <cfRule type="cellIs" dxfId="257" priority="45" operator="lessThan">
      <formula>0</formula>
    </cfRule>
    <cfRule type="cellIs" dxfId="256" priority="46" operator="greaterThan">
      <formula>0</formula>
    </cfRule>
  </conditionalFormatting>
  <conditionalFormatting sqref="O11">
    <cfRule type="cellIs" dxfId="255" priority="39" operator="greaterThan">
      <formula>0</formula>
    </cfRule>
    <cfRule type="cellIs" dxfId="254" priority="40" operator="greaterThan">
      <formula>0</formula>
    </cfRule>
  </conditionalFormatting>
  <conditionalFormatting sqref="O11">
    <cfRule type="cellIs" dxfId="253" priority="37" operator="lessThan">
      <formula>0</formula>
    </cfRule>
    <cfRule type="cellIs" dxfId="252" priority="38" operator="greaterThan">
      <formula>0</formula>
    </cfRule>
  </conditionalFormatting>
  <conditionalFormatting sqref="O12:O15">
    <cfRule type="cellIs" dxfId="251" priority="31" operator="greaterThan">
      <formula>0</formula>
    </cfRule>
    <cfRule type="cellIs" dxfId="250" priority="32" operator="greaterThan">
      <formula>0</formula>
    </cfRule>
  </conditionalFormatting>
  <conditionalFormatting sqref="O12:O15">
    <cfRule type="cellIs" dxfId="249" priority="29" operator="lessThan">
      <formula>0</formula>
    </cfRule>
    <cfRule type="cellIs" dxfId="248" priority="30" operator="greaterThan">
      <formula>0</formula>
    </cfRule>
  </conditionalFormatting>
  <conditionalFormatting sqref="O12">
    <cfRule type="cellIs" dxfId="247" priority="35" operator="greaterThan">
      <formula>0</formula>
    </cfRule>
    <cfRule type="cellIs" dxfId="246" priority="36" operator="greaterThan">
      <formula>0</formula>
    </cfRule>
  </conditionalFormatting>
  <conditionalFormatting sqref="O12">
    <cfRule type="cellIs" dxfId="245" priority="33" operator="lessThan">
      <formula>0</formula>
    </cfRule>
    <cfRule type="cellIs" dxfId="244" priority="34" operator="greaterThan">
      <formula>0</formula>
    </cfRule>
  </conditionalFormatting>
  <conditionalFormatting sqref="S11">
    <cfRule type="cellIs" dxfId="243" priority="27" operator="greaterThan">
      <formula>0</formula>
    </cfRule>
    <cfRule type="cellIs" dxfId="242" priority="28" operator="greaterThan">
      <formula>0</formula>
    </cfRule>
  </conditionalFormatting>
  <conditionalFormatting sqref="S11">
    <cfRule type="cellIs" dxfId="241" priority="25" operator="lessThan">
      <formula>0</formula>
    </cfRule>
    <cfRule type="cellIs" dxfId="240" priority="26" operator="greaterThan">
      <formula>0</formula>
    </cfRule>
  </conditionalFormatting>
  <conditionalFormatting sqref="S12:S15">
    <cfRule type="cellIs" dxfId="239" priority="19" operator="greaterThan">
      <formula>0</formula>
    </cfRule>
    <cfRule type="cellIs" dxfId="238" priority="20" operator="greaterThan">
      <formula>0</formula>
    </cfRule>
  </conditionalFormatting>
  <conditionalFormatting sqref="S12:S15">
    <cfRule type="cellIs" dxfId="237" priority="17" operator="lessThan">
      <formula>0</formula>
    </cfRule>
    <cfRule type="cellIs" dxfId="236" priority="18" operator="greaterThan">
      <formula>0</formula>
    </cfRule>
  </conditionalFormatting>
  <conditionalFormatting sqref="S12">
    <cfRule type="cellIs" dxfId="235" priority="23" operator="greaterThan">
      <formula>0</formula>
    </cfRule>
    <cfRule type="cellIs" dxfId="234" priority="24" operator="greaterThan">
      <formula>0</formula>
    </cfRule>
  </conditionalFormatting>
  <conditionalFormatting sqref="S12">
    <cfRule type="cellIs" dxfId="233" priority="21" operator="lessThan">
      <formula>0</formula>
    </cfRule>
    <cfRule type="cellIs" dxfId="232" priority="22" operator="greaterThan">
      <formula>0</formula>
    </cfRule>
  </conditionalFormatting>
  <conditionalFormatting sqref="X11">
    <cfRule type="cellIs" dxfId="231" priority="15" operator="greaterThan">
      <formula>0</formula>
    </cfRule>
    <cfRule type="cellIs" dxfId="230" priority="16" operator="greaterThan">
      <formula>0</formula>
    </cfRule>
  </conditionalFormatting>
  <conditionalFormatting sqref="X11">
    <cfRule type="cellIs" dxfId="229" priority="13" operator="lessThan">
      <formula>0</formula>
    </cfRule>
    <cfRule type="cellIs" dxfId="228" priority="14" operator="greaterThan">
      <formula>0</formula>
    </cfRule>
  </conditionalFormatting>
  <conditionalFormatting sqref="X12:X15">
    <cfRule type="cellIs" dxfId="227" priority="7" operator="greaterThan">
      <formula>0</formula>
    </cfRule>
    <cfRule type="cellIs" dxfId="226" priority="8" operator="greaterThan">
      <formula>0</formula>
    </cfRule>
  </conditionalFormatting>
  <conditionalFormatting sqref="X12:X15">
    <cfRule type="cellIs" dxfId="225" priority="5" operator="lessThan">
      <formula>0</formula>
    </cfRule>
    <cfRule type="cellIs" dxfId="224" priority="6" operator="greaterThan">
      <formula>0</formula>
    </cfRule>
  </conditionalFormatting>
  <conditionalFormatting sqref="X12">
    <cfRule type="cellIs" dxfId="223" priority="11" operator="greaterThan">
      <formula>0</formula>
    </cfRule>
    <cfRule type="cellIs" dxfId="222" priority="12" operator="greaterThan">
      <formula>0</formula>
    </cfRule>
  </conditionalFormatting>
  <conditionalFormatting sqref="X12">
    <cfRule type="cellIs" dxfId="221" priority="9" operator="lessThan">
      <formula>0</formula>
    </cfRule>
    <cfRule type="cellIs" dxfId="220" priority="10" operator="greaterThan">
      <formula>0</formula>
    </cfRule>
  </conditionalFormatting>
  <conditionalFormatting sqref="O131:O140">
    <cfRule type="cellIs" dxfId="7" priority="3" operator="greaterThan">
      <formula>0</formula>
    </cfRule>
    <cfRule type="cellIs" dxfId="6" priority="4" operator="greaterThan">
      <formula>0</formula>
    </cfRule>
  </conditionalFormatting>
  <conditionalFormatting sqref="O131:O140">
    <cfRule type="cellIs" dxfId="5" priority="1" operator="lessThan">
      <formula>0</formula>
    </cfRule>
    <cfRule type="cellIs" dxfId="4" priority="2" operator="greaterThan">
      <formula>0</formula>
    </cfRule>
  </conditionalFormatting>
  <pageMargins left="0" right="0" top="0" bottom="0.74803149606299213" header="0" footer="0"/>
  <pageSetup scale="55" orientation="landscape" horizontalDpi="360" verticalDpi="360" r:id="rId1"/>
  <rowBreaks count="3" manualBreakCount="3">
    <brk id="43" max="43" man="1"/>
    <brk id="77" max="43" man="1"/>
    <brk id="115" max="43" man="1"/>
  </rowBreaks>
  <colBreaks count="1" manualBreakCount="1">
    <brk id="25" max="173" man="1"/>
  </colBreaks>
  <ignoredErrors>
    <ignoredError sqref="E23:F23 E42:F42 M57:N57 E77:F77 E95:F95 M76:N76 E114:F114 E125:F125 E142:F142 M142:N142 E160:F160 M160:N160 I23:W23 M42:N42 M114:N114 M95:N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"/>
  <sheetViews>
    <sheetView showGridLines="0" zoomScale="85" zoomScaleNormal="85" workbookViewId="0">
      <selection activeCell="M122" sqref="M122"/>
    </sheetView>
  </sheetViews>
  <sheetFormatPr baseColWidth="10" defaultColWidth="0" defaultRowHeight="15" zeroHeight="1" x14ac:dyDescent="0.25"/>
  <cols>
    <col min="1" max="1" width="5.28515625" style="1" customWidth="1"/>
    <col min="2" max="2" width="7.85546875" style="1" customWidth="1"/>
    <col min="3" max="3" width="34.28515625" style="1" customWidth="1"/>
    <col min="4" max="4" width="2.140625" style="1" customWidth="1"/>
    <col min="5" max="7" width="10.7109375" style="1" customWidth="1"/>
    <col min="8" max="8" width="2.140625" style="1" customWidth="1"/>
    <col min="9" max="9" width="10.85546875" style="1" customWidth="1"/>
    <col min="10" max="10" width="14.140625" style="1" customWidth="1"/>
    <col min="11" max="11" width="19.28515625" style="1" customWidth="1"/>
    <col min="12" max="12" width="2.140625" style="1" customWidth="1"/>
    <col min="13" max="13" width="14.140625" style="1" customWidth="1"/>
    <col min="14" max="14" width="15.140625" style="1" customWidth="1"/>
    <col min="15" max="15" width="12.140625" style="1" customWidth="1"/>
    <col min="16" max="16" width="2.140625" style="1" customWidth="1"/>
    <col min="17" max="17" width="12.7109375" style="1" customWidth="1"/>
    <col min="18" max="18" width="13" style="1" customWidth="1"/>
    <col min="19" max="19" width="10.7109375" style="1" customWidth="1"/>
    <col min="20" max="20" width="2.140625" style="1" customWidth="1"/>
    <col min="21" max="21" width="2.28515625" style="1" customWidth="1"/>
    <col min="22" max="24" width="10.7109375" style="1" customWidth="1"/>
    <col min="25" max="25" width="11.42578125" style="1" customWidth="1"/>
    <col min="26" max="16384" width="11.42578125" style="1" hidden="1"/>
  </cols>
  <sheetData>
    <row r="1" spans="2:24" x14ac:dyDescent="0.25"/>
    <row r="2" spans="2:24" x14ac:dyDescent="0.25"/>
    <row r="3" spans="2:24" ht="31.5" x14ac:dyDescent="0.5">
      <c r="B3" s="7" t="s">
        <v>57</v>
      </c>
      <c r="S3" s="79"/>
    </row>
    <row r="4" spans="2:24" ht="25.5" x14ac:dyDescent="0.35">
      <c r="B4" s="7" t="s">
        <v>58</v>
      </c>
    </row>
    <row r="5" spans="2:24" x14ac:dyDescent="0.25"/>
    <row r="6" spans="2:24" x14ac:dyDescent="0.25"/>
    <row r="7" spans="2:24" x14ac:dyDescent="0.25"/>
    <row r="8" spans="2:24" ht="15.75" thickBot="1" x14ac:dyDescent="0.3">
      <c r="C8" s="2"/>
    </row>
    <row r="9" spans="2:24" ht="32.25" customHeight="1" thickBot="1" x14ac:dyDescent="0.3">
      <c r="B9" s="105" t="s">
        <v>50</v>
      </c>
      <c r="C9" s="106"/>
      <c r="D9" s="9"/>
      <c r="E9" s="90" t="s">
        <v>49</v>
      </c>
      <c r="F9" s="91"/>
      <c r="G9" s="92"/>
      <c r="H9" s="10"/>
      <c r="I9" s="90" t="s">
        <v>53</v>
      </c>
      <c r="J9" s="91"/>
      <c r="K9" s="92"/>
      <c r="L9" s="10"/>
      <c r="M9" s="90" t="s">
        <v>10</v>
      </c>
      <c r="N9" s="91"/>
      <c r="O9" s="92"/>
      <c r="P9" s="11"/>
      <c r="Q9" s="93" t="s">
        <v>30</v>
      </c>
      <c r="R9" s="94"/>
      <c r="S9" s="95"/>
      <c r="T9" s="50"/>
      <c r="V9" s="96" t="s">
        <v>91</v>
      </c>
      <c r="W9" s="97"/>
      <c r="X9" s="98"/>
    </row>
    <row r="10" spans="2:24" ht="15.75" thickBot="1" x14ac:dyDescent="0.3">
      <c r="B10" s="107"/>
      <c r="C10" s="108"/>
      <c r="D10" s="12"/>
      <c r="E10" s="13">
        <v>2018</v>
      </c>
      <c r="F10" s="14">
        <v>2019</v>
      </c>
      <c r="G10" s="15" t="s">
        <v>47</v>
      </c>
      <c r="H10" s="16"/>
      <c r="I10" s="13">
        <v>2018</v>
      </c>
      <c r="J10" s="14">
        <v>2019</v>
      </c>
      <c r="K10" s="15" t="s">
        <v>47</v>
      </c>
      <c r="L10" s="16"/>
      <c r="M10" s="13">
        <v>2018</v>
      </c>
      <c r="N10" s="14">
        <v>2019</v>
      </c>
      <c r="O10" s="15" t="s">
        <v>47</v>
      </c>
      <c r="P10" s="16"/>
      <c r="Q10" s="13">
        <v>2018</v>
      </c>
      <c r="R10" s="14">
        <v>2019</v>
      </c>
      <c r="S10" s="15" t="s">
        <v>47</v>
      </c>
      <c r="T10" s="16"/>
      <c r="V10" s="13">
        <v>2018</v>
      </c>
      <c r="W10" s="14">
        <v>2019</v>
      </c>
      <c r="X10" s="15" t="s">
        <v>47</v>
      </c>
    </row>
    <row r="11" spans="2:24" ht="15.75" x14ac:dyDescent="0.25">
      <c r="B11" s="99" t="s">
        <v>21</v>
      </c>
      <c r="C11" s="100"/>
      <c r="D11" s="12"/>
      <c r="E11" s="36">
        <v>16447</v>
      </c>
      <c r="F11" s="37">
        <v>15965</v>
      </c>
      <c r="G11" s="38">
        <f t="shared" ref="G11:G23" si="0">+F11/E11-1</f>
        <v>-2.9306256460144731E-2</v>
      </c>
      <c r="H11" s="12"/>
      <c r="I11" s="17">
        <v>634</v>
      </c>
      <c r="J11" s="18">
        <v>762</v>
      </c>
      <c r="K11" s="38">
        <f t="shared" ref="K11:K23" si="1">+J11/I11-1</f>
        <v>0.20189274447949535</v>
      </c>
      <c r="L11" s="12"/>
      <c r="M11" s="17">
        <v>41976</v>
      </c>
      <c r="N11" s="18">
        <v>47798</v>
      </c>
      <c r="O11" s="38">
        <f t="shared" ref="O11:O23" si="2">+N11/M11-1</f>
        <v>0.13869830379264347</v>
      </c>
      <c r="P11" s="12"/>
      <c r="Q11" s="17">
        <v>33</v>
      </c>
      <c r="R11" s="18">
        <v>76</v>
      </c>
      <c r="S11" s="38">
        <f t="shared" ref="S11:S23" si="3">+R11/Q11-1</f>
        <v>1.3030303030303032</v>
      </c>
      <c r="T11" s="12"/>
      <c r="V11" s="17">
        <v>105</v>
      </c>
      <c r="W11" s="18">
        <v>145</v>
      </c>
      <c r="X11" s="38">
        <f t="shared" ref="X11:X23" si="4">+W11/V11-1</f>
        <v>0.38095238095238093</v>
      </c>
    </row>
    <row r="12" spans="2:24" ht="15.75" x14ac:dyDescent="0.25">
      <c r="B12" s="101" t="s">
        <v>31</v>
      </c>
      <c r="C12" s="102"/>
      <c r="D12" s="12"/>
      <c r="E12" s="19">
        <v>18350</v>
      </c>
      <c r="F12" s="20">
        <v>18486</v>
      </c>
      <c r="G12" s="39">
        <f t="shared" si="0"/>
        <v>7.4114441416894827E-3</v>
      </c>
      <c r="H12" s="12"/>
      <c r="I12" s="19">
        <v>874</v>
      </c>
      <c r="J12" s="20">
        <v>1032</v>
      </c>
      <c r="K12" s="39">
        <f t="shared" si="1"/>
        <v>0.18077803203661325</v>
      </c>
      <c r="L12" s="12"/>
      <c r="M12" s="19">
        <v>43845</v>
      </c>
      <c r="N12" s="20">
        <v>50496</v>
      </c>
      <c r="O12" s="39">
        <f t="shared" si="2"/>
        <v>0.15169346561751618</v>
      </c>
      <c r="P12" s="12"/>
      <c r="Q12" s="19">
        <v>31</v>
      </c>
      <c r="R12" s="20">
        <v>170</v>
      </c>
      <c r="S12" s="39">
        <f t="shared" si="3"/>
        <v>4.4838709677419351</v>
      </c>
      <c r="T12" s="12"/>
      <c r="V12" s="19">
        <v>118</v>
      </c>
      <c r="W12" s="20">
        <v>219</v>
      </c>
      <c r="X12" s="39">
        <f t="shared" si="4"/>
        <v>0.85593220338983045</v>
      </c>
    </row>
    <row r="13" spans="2:24" ht="15.75" x14ac:dyDescent="0.25">
      <c r="B13" s="103" t="s">
        <v>32</v>
      </c>
      <c r="C13" s="104"/>
      <c r="D13" s="12"/>
      <c r="E13" s="17">
        <v>19572</v>
      </c>
      <c r="F13" s="18">
        <v>20184</v>
      </c>
      <c r="G13" s="39">
        <f t="shared" si="0"/>
        <v>3.1269160024524734E-2</v>
      </c>
      <c r="H13" s="12"/>
      <c r="I13" s="17">
        <v>1018</v>
      </c>
      <c r="J13" s="18">
        <v>992</v>
      </c>
      <c r="K13" s="39">
        <f t="shared" si="1"/>
        <v>-2.5540275049115935E-2</v>
      </c>
      <c r="L13" s="12"/>
      <c r="M13" s="17">
        <v>41520</v>
      </c>
      <c r="N13" s="18">
        <v>50100</v>
      </c>
      <c r="O13" s="39">
        <f t="shared" si="2"/>
        <v>0.20664739884393057</v>
      </c>
      <c r="P13" s="12"/>
      <c r="Q13" s="17">
        <v>39</v>
      </c>
      <c r="R13" s="18">
        <v>157</v>
      </c>
      <c r="S13" s="39">
        <f t="shared" si="3"/>
        <v>3.0256410256410255</v>
      </c>
      <c r="T13" s="12"/>
      <c r="V13" s="17">
        <v>101</v>
      </c>
      <c r="W13" s="18">
        <v>226</v>
      </c>
      <c r="X13" s="39">
        <f t="shared" si="4"/>
        <v>1.2376237623762378</v>
      </c>
    </row>
    <row r="14" spans="2:24" ht="15.75" x14ac:dyDescent="0.25">
      <c r="B14" s="101" t="s">
        <v>34</v>
      </c>
      <c r="C14" s="102"/>
      <c r="D14" s="12"/>
      <c r="E14" s="19">
        <v>20209</v>
      </c>
      <c r="F14" s="20">
        <v>19788</v>
      </c>
      <c r="G14" s="39">
        <f t="shared" si="0"/>
        <v>-2.0832302439507178E-2</v>
      </c>
      <c r="H14" s="12"/>
      <c r="I14" s="19">
        <v>741</v>
      </c>
      <c r="J14" s="20">
        <v>861</v>
      </c>
      <c r="K14" s="39">
        <f t="shared" si="1"/>
        <v>0.16194331983805665</v>
      </c>
      <c r="L14" s="12"/>
      <c r="M14" s="19">
        <v>45916</v>
      </c>
      <c r="N14" s="20">
        <v>48028</v>
      </c>
      <c r="O14" s="39">
        <f t="shared" si="2"/>
        <v>4.599703806951827E-2</v>
      </c>
      <c r="P14" s="12"/>
      <c r="Q14" s="19">
        <v>33</v>
      </c>
      <c r="R14" s="20">
        <v>193</v>
      </c>
      <c r="S14" s="39">
        <f t="shared" si="3"/>
        <v>4.8484848484848486</v>
      </c>
      <c r="T14" s="12"/>
      <c r="V14" s="19">
        <v>93</v>
      </c>
      <c r="W14" s="20">
        <v>209</v>
      </c>
      <c r="X14" s="39">
        <f t="shared" si="4"/>
        <v>1.247311827956989</v>
      </c>
    </row>
    <row r="15" spans="2:24" ht="15.75" x14ac:dyDescent="0.25">
      <c r="B15" s="103" t="s">
        <v>35</v>
      </c>
      <c r="C15" s="104"/>
      <c r="D15" s="12"/>
      <c r="E15" s="17">
        <v>20589</v>
      </c>
      <c r="F15" s="18">
        <v>22298</v>
      </c>
      <c r="G15" s="39">
        <f t="shared" si="0"/>
        <v>8.300548836757482E-2</v>
      </c>
      <c r="H15" s="12"/>
      <c r="I15" s="17">
        <v>801</v>
      </c>
      <c r="J15" s="18">
        <v>1168</v>
      </c>
      <c r="K15" s="39">
        <f t="shared" si="1"/>
        <v>0.45817727840199751</v>
      </c>
      <c r="L15" s="12"/>
      <c r="M15" s="17">
        <v>45283</v>
      </c>
      <c r="N15" s="18">
        <v>51414</v>
      </c>
      <c r="O15" s="39">
        <f t="shared" si="2"/>
        <v>0.13539297308040554</v>
      </c>
      <c r="P15" s="12"/>
      <c r="Q15" s="17">
        <v>55</v>
      </c>
      <c r="R15" s="18">
        <v>238</v>
      </c>
      <c r="S15" s="39">
        <f t="shared" si="3"/>
        <v>3.3272727272727272</v>
      </c>
      <c r="T15" s="12"/>
      <c r="V15" s="17">
        <v>103</v>
      </c>
      <c r="W15" s="18">
        <v>207</v>
      </c>
      <c r="X15" s="39">
        <f t="shared" si="4"/>
        <v>1.0097087378640777</v>
      </c>
    </row>
    <row r="16" spans="2:24" ht="15.75" x14ac:dyDescent="0.25">
      <c r="B16" s="101" t="s">
        <v>36</v>
      </c>
      <c r="C16" s="102"/>
      <c r="D16" s="12"/>
      <c r="E16" s="19">
        <v>18324</v>
      </c>
      <c r="F16" s="20">
        <v>19489</v>
      </c>
      <c r="G16" s="39">
        <f t="shared" si="0"/>
        <v>6.3577821436367588E-2</v>
      </c>
      <c r="H16" s="12"/>
      <c r="I16" s="19">
        <v>758</v>
      </c>
      <c r="J16" s="20">
        <v>862</v>
      </c>
      <c r="K16" s="39">
        <f t="shared" si="1"/>
        <v>0.13720316622691286</v>
      </c>
      <c r="L16" s="12"/>
      <c r="M16" s="19">
        <v>41908</v>
      </c>
      <c r="N16" s="20">
        <v>43058</v>
      </c>
      <c r="O16" s="39">
        <f t="shared" si="2"/>
        <v>2.7441061372530218E-2</v>
      </c>
      <c r="P16" s="12"/>
      <c r="Q16" s="19">
        <v>57</v>
      </c>
      <c r="R16" s="20">
        <v>137</v>
      </c>
      <c r="S16" s="39">
        <f t="shared" si="3"/>
        <v>1.4035087719298245</v>
      </c>
      <c r="T16" s="12"/>
      <c r="V16" s="19">
        <v>81</v>
      </c>
      <c r="W16" s="20">
        <v>146</v>
      </c>
      <c r="X16" s="39">
        <f t="shared" si="4"/>
        <v>0.80246913580246915</v>
      </c>
    </row>
    <row r="17" spans="2:24" ht="15.75" x14ac:dyDescent="0.25">
      <c r="B17" s="103" t="s">
        <v>37</v>
      </c>
      <c r="C17" s="104"/>
      <c r="D17" s="12"/>
      <c r="E17" s="17">
        <v>19358</v>
      </c>
      <c r="F17" s="18">
        <v>22904</v>
      </c>
      <c r="G17" s="39">
        <f t="shared" si="0"/>
        <v>0.18318008058683755</v>
      </c>
      <c r="H17" s="12"/>
      <c r="I17" s="17">
        <v>812</v>
      </c>
      <c r="J17" s="18">
        <v>966</v>
      </c>
      <c r="K17" s="39">
        <f t="shared" si="1"/>
        <v>0.18965517241379315</v>
      </c>
      <c r="L17" s="12"/>
      <c r="M17" s="17">
        <v>47586</v>
      </c>
      <c r="N17" s="18">
        <v>55910</v>
      </c>
      <c r="O17" s="39">
        <f t="shared" si="2"/>
        <v>0.17492539822636921</v>
      </c>
      <c r="P17" s="12"/>
      <c r="Q17" s="17">
        <v>42</v>
      </c>
      <c r="R17" s="18">
        <v>203</v>
      </c>
      <c r="S17" s="39">
        <f t="shared" si="3"/>
        <v>3.833333333333333</v>
      </c>
      <c r="T17" s="12"/>
      <c r="V17" s="17">
        <v>67</v>
      </c>
      <c r="W17" s="18">
        <v>210</v>
      </c>
      <c r="X17" s="39">
        <f t="shared" si="4"/>
        <v>2.1343283582089554</v>
      </c>
    </row>
    <row r="18" spans="2:24" ht="15.75" x14ac:dyDescent="0.25">
      <c r="B18" s="101" t="s">
        <v>38</v>
      </c>
      <c r="C18" s="102"/>
      <c r="D18" s="12"/>
      <c r="E18" s="19">
        <v>21444</v>
      </c>
      <c r="F18" s="20">
        <v>23305</v>
      </c>
      <c r="G18" s="39">
        <f t="shared" si="0"/>
        <v>8.6784182055586578E-2</v>
      </c>
      <c r="H18" s="12"/>
      <c r="I18" s="19">
        <v>954</v>
      </c>
      <c r="J18" s="20">
        <v>1114</v>
      </c>
      <c r="K18" s="39">
        <f t="shared" si="1"/>
        <v>0.16771488469601681</v>
      </c>
      <c r="L18" s="12"/>
      <c r="M18" s="19">
        <v>52770</v>
      </c>
      <c r="N18" s="20">
        <v>54596</v>
      </c>
      <c r="O18" s="39">
        <f t="shared" si="2"/>
        <v>3.4602994125449982E-2</v>
      </c>
      <c r="P18" s="12"/>
      <c r="Q18" s="19">
        <v>47</v>
      </c>
      <c r="R18" s="20">
        <v>222</v>
      </c>
      <c r="S18" s="39">
        <f t="shared" si="3"/>
        <v>3.7234042553191493</v>
      </c>
      <c r="T18" s="12"/>
      <c r="V18" s="19">
        <v>93</v>
      </c>
      <c r="W18" s="20">
        <v>190</v>
      </c>
      <c r="X18" s="39">
        <f t="shared" si="4"/>
        <v>1.043010752688172</v>
      </c>
    </row>
    <row r="19" spans="2:24" ht="15.75" x14ac:dyDescent="0.25">
      <c r="B19" s="103" t="s">
        <v>39</v>
      </c>
      <c r="C19" s="104"/>
      <c r="D19" s="12"/>
      <c r="E19" s="17">
        <v>21430</v>
      </c>
      <c r="F19" s="18">
        <v>22673</v>
      </c>
      <c r="G19" s="39">
        <f t="shared" si="0"/>
        <v>5.8002799813345884E-2</v>
      </c>
      <c r="H19" s="12"/>
      <c r="I19" s="17">
        <v>1035</v>
      </c>
      <c r="J19" s="18">
        <v>1164</v>
      </c>
      <c r="K19" s="39">
        <f t="shared" si="1"/>
        <v>0.12463768115942031</v>
      </c>
      <c r="L19" s="12"/>
      <c r="M19" s="17">
        <v>46760</v>
      </c>
      <c r="N19" s="18">
        <v>52136</v>
      </c>
      <c r="O19" s="39">
        <f t="shared" si="2"/>
        <v>0.11497005988023945</v>
      </c>
      <c r="P19" s="12"/>
      <c r="Q19" s="17">
        <v>79</v>
      </c>
      <c r="R19" s="18">
        <v>278</v>
      </c>
      <c r="S19" s="39">
        <f t="shared" si="3"/>
        <v>2.518987341772152</v>
      </c>
      <c r="T19" s="12"/>
      <c r="V19" s="17">
        <v>90</v>
      </c>
      <c r="W19" s="18">
        <v>184</v>
      </c>
      <c r="X19" s="39">
        <f t="shared" si="4"/>
        <v>1.0444444444444443</v>
      </c>
    </row>
    <row r="20" spans="2:24" ht="15.75" x14ac:dyDescent="0.25">
      <c r="B20" s="101" t="s">
        <v>40</v>
      </c>
      <c r="C20" s="102"/>
      <c r="D20" s="12"/>
      <c r="E20" s="19">
        <v>21537</v>
      </c>
      <c r="F20" s="20">
        <v>23890</v>
      </c>
      <c r="G20" s="39">
        <f t="shared" si="0"/>
        <v>0.10925384222500822</v>
      </c>
      <c r="H20" s="12"/>
      <c r="I20" s="19">
        <v>990</v>
      </c>
      <c r="J20" s="20">
        <v>1078</v>
      </c>
      <c r="K20" s="39">
        <f t="shared" si="1"/>
        <v>8.8888888888888795E-2</v>
      </c>
      <c r="L20" s="12"/>
      <c r="M20" s="19">
        <v>49927</v>
      </c>
      <c r="N20" s="20">
        <v>52169</v>
      </c>
      <c r="O20" s="39">
        <f t="shared" si="2"/>
        <v>4.4905562120696185E-2</v>
      </c>
      <c r="P20" s="12"/>
      <c r="Q20" s="19">
        <v>106</v>
      </c>
      <c r="R20" s="20">
        <v>249</v>
      </c>
      <c r="S20" s="39">
        <f t="shared" si="3"/>
        <v>1.3490566037735849</v>
      </c>
      <c r="T20" s="12"/>
      <c r="V20" s="19">
        <v>84</v>
      </c>
      <c r="W20" s="20">
        <v>171</v>
      </c>
      <c r="X20" s="39">
        <f t="shared" si="4"/>
        <v>1.0357142857142856</v>
      </c>
    </row>
    <row r="21" spans="2:24" ht="15.75" x14ac:dyDescent="0.25">
      <c r="B21" s="103" t="s">
        <v>41</v>
      </c>
      <c r="C21" s="104"/>
      <c r="D21" s="12"/>
      <c r="E21" s="17">
        <v>26290</v>
      </c>
      <c r="F21" s="18">
        <v>23989</v>
      </c>
      <c r="G21" s="39">
        <f t="shared" si="0"/>
        <v>-8.7523773297831897E-2</v>
      </c>
      <c r="H21" s="12"/>
      <c r="I21" s="17">
        <v>1296</v>
      </c>
      <c r="J21" s="18">
        <v>1415</v>
      </c>
      <c r="K21" s="39">
        <f t="shared" si="1"/>
        <v>9.1820987654321007E-2</v>
      </c>
      <c r="L21" s="12"/>
      <c r="M21" s="17">
        <v>45446</v>
      </c>
      <c r="N21" s="18">
        <v>47348</v>
      </c>
      <c r="O21" s="39">
        <f t="shared" si="2"/>
        <v>4.1851868151212335E-2</v>
      </c>
      <c r="P21" s="12"/>
      <c r="Q21" s="17">
        <v>183</v>
      </c>
      <c r="R21" s="18">
        <v>565</v>
      </c>
      <c r="S21" s="39">
        <f t="shared" si="3"/>
        <v>2.0874316939890711</v>
      </c>
      <c r="T21" s="12"/>
      <c r="V21" s="17">
        <v>115</v>
      </c>
      <c r="W21" s="18">
        <v>190</v>
      </c>
      <c r="X21" s="39">
        <f t="shared" si="4"/>
        <v>0.65217391304347827</v>
      </c>
    </row>
    <row r="22" spans="2:24" ht="16.5" thickBot="1" x14ac:dyDescent="0.3">
      <c r="B22" s="121" t="s">
        <v>42</v>
      </c>
      <c r="C22" s="122"/>
      <c r="D22" s="12"/>
      <c r="E22" s="19">
        <v>33112</v>
      </c>
      <c r="F22" s="20">
        <v>30713</v>
      </c>
      <c r="G22" s="39">
        <f t="shared" si="0"/>
        <v>-7.2451075138922461E-2</v>
      </c>
      <c r="H22" s="12"/>
      <c r="I22" s="19">
        <v>2330</v>
      </c>
      <c r="J22" s="20">
        <v>1353</v>
      </c>
      <c r="K22" s="39">
        <f t="shared" si="1"/>
        <v>-0.41931330472103001</v>
      </c>
      <c r="L22" s="12"/>
      <c r="M22" s="19">
        <v>50424</v>
      </c>
      <c r="N22" s="20">
        <v>59033</v>
      </c>
      <c r="O22" s="39">
        <f t="shared" si="2"/>
        <v>0.17073219102014914</v>
      </c>
      <c r="P22" s="12"/>
      <c r="Q22" s="19">
        <v>227</v>
      </c>
      <c r="R22" s="20">
        <v>646</v>
      </c>
      <c r="S22" s="39">
        <f t="shared" si="3"/>
        <v>1.8458149779735682</v>
      </c>
      <c r="T22" s="12"/>
      <c r="V22" s="19">
        <v>118</v>
      </c>
      <c r="W22" s="20">
        <v>215</v>
      </c>
      <c r="X22" s="39">
        <f t="shared" si="4"/>
        <v>0.82203389830508478</v>
      </c>
    </row>
    <row r="23" spans="2:24" ht="16.5" thickBot="1" x14ac:dyDescent="0.3">
      <c r="B23" s="109" t="s">
        <v>48</v>
      </c>
      <c r="C23" s="110"/>
      <c r="D23" s="12"/>
      <c r="E23" s="21">
        <f>+SUM(E11:E22)</f>
        <v>256662</v>
      </c>
      <c r="F23" s="22">
        <f>+SUM(F11:F22)</f>
        <v>263684</v>
      </c>
      <c r="G23" s="35">
        <f t="shared" si="0"/>
        <v>2.7358938993695903E-2</v>
      </c>
      <c r="H23" s="12"/>
      <c r="I23" s="21">
        <f>+SUM(I11:I22)</f>
        <v>12243</v>
      </c>
      <c r="J23" s="22">
        <f>+SUM(J11:J22)</f>
        <v>12767</v>
      </c>
      <c r="K23" s="35">
        <f t="shared" si="1"/>
        <v>4.2799967328269295E-2</v>
      </c>
      <c r="L23" s="12"/>
      <c r="M23" s="21">
        <f>+SUM(M11:M22)</f>
        <v>553361</v>
      </c>
      <c r="N23" s="22">
        <f>+SUM(N11:N22)</f>
        <v>612086</v>
      </c>
      <c r="O23" s="35">
        <f t="shared" si="2"/>
        <v>0.10612421186169607</v>
      </c>
      <c r="P23" s="12"/>
      <c r="Q23" s="21">
        <f>+SUM(Q11:Q22)</f>
        <v>932</v>
      </c>
      <c r="R23" s="22">
        <f>+SUM(R11:R22)</f>
        <v>3134</v>
      </c>
      <c r="S23" s="35">
        <f t="shared" si="3"/>
        <v>2.3626609442060085</v>
      </c>
      <c r="T23" s="12"/>
      <c r="V23" s="21">
        <f>+SUM(V11:V22)</f>
        <v>1168</v>
      </c>
      <c r="W23" s="22">
        <f>+SUM(W11:W22)</f>
        <v>2312</v>
      </c>
      <c r="X23" s="35">
        <f t="shared" si="4"/>
        <v>0.97945205479452047</v>
      </c>
    </row>
    <row r="24" spans="2:24" ht="23.25" x14ac:dyDescent="0.25">
      <c r="B24" s="45" t="s">
        <v>46</v>
      </c>
      <c r="E24" s="3"/>
      <c r="F24" s="3"/>
      <c r="G24" s="4"/>
    </row>
    <row r="25" spans="2:24" ht="23.25" x14ac:dyDescent="0.25">
      <c r="B25" s="5"/>
      <c r="E25" s="3"/>
      <c r="F25" s="3"/>
      <c r="G25" s="4"/>
      <c r="J25" s="41"/>
    </row>
    <row r="26" spans="2:24" x14ac:dyDescent="0.25"/>
    <row r="27" spans="2:24" ht="15.75" thickBot="1" x14ac:dyDescent="0.3"/>
    <row r="28" spans="2:24" ht="15.75" customHeight="1" thickBot="1" x14ac:dyDescent="0.3">
      <c r="B28" s="90" t="s">
        <v>59</v>
      </c>
      <c r="C28" s="112" t="s">
        <v>12</v>
      </c>
      <c r="D28" s="9"/>
      <c r="E28" s="114" t="s">
        <v>51</v>
      </c>
      <c r="F28" s="115"/>
      <c r="G28" s="116"/>
      <c r="H28" s="12"/>
      <c r="I28" s="117" t="s">
        <v>59</v>
      </c>
      <c r="J28" s="117" t="s">
        <v>12</v>
      </c>
      <c r="K28" s="119"/>
      <c r="L28" s="12"/>
      <c r="M28" s="114" t="s">
        <v>52</v>
      </c>
      <c r="N28" s="115"/>
      <c r="O28" s="116"/>
    </row>
    <row r="29" spans="2:24" ht="16.5" thickBot="1" x14ac:dyDescent="0.3">
      <c r="B29" s="111"/>
      <c r="C29" s="113"/>
      <c r="D29" s="12"/>
      <c r="E29" s="23">
        <v>2018</v>
      </c>
      <c r="F29" s="24">
        <v>2019</v>
      </c>
      <c r="G29" s="25" t="s">
        <v>47</v>
      </c>
      <c r="H29" s="12"/>
      <c r="I29" s="118"/>
      <c r="J29" s="118"/>
      <c r="K29" s="120"/>
      <c r="L29" s="12"/>
      <c r="M29" s="23">
        <v>2018</v>
      </c>
      <c r="N29" s="24">
        <v>2019</v>
      </c>
      <c r="O29" s="25" t="s">
        <v>47</v>
      </c>
    </row>
    <row r="30" spans="2:24" ht="15.75" x14ac:dyDescent="0.25">
      <c r="B30" s="26">
        <v>1</v>
      </c>
      <c r="C30" s="69" t="s">
        <v>1</v>
      </c>
      <c r="D30" s="12"/>
      <c r="E30" s="36">
        <v>6337</v>
      </c>
      <c r="F30" s="37">
        <v>6449</v>
      </c>
      <c r="G30" s="38">
        <f t="shared" ref="G30:G41" si="5">+F30/E30-1</f>
        <v>1.7673978223133879E-2</v>
      </c>
      <c r="H30" s="12"/>
      <c r="I30" s="26">
        <v>1</v>
      </c>
      <c r="J30" s="57" t="s">
        <v>1</v>
      </c>
      <c r="K30" s="58"/>
      <c r="L30" s="12"/>
      <c r="M30" s="17">
        <v>49741</v>
      </c>
      <c r="N30" s="18">
        <v>57066</v>
      </c>
      <c r="O30" s="38">
        <f t="shared" ref="O30:O41" si="6">+N30/M30-1</f>
        <v>0.14726282141492941</v>
      </c>
      <c r="Q30" s="123"/>
      <c r="R30" s="123"/>
      <c r="S30" s="72"/>
      <c r="T30" s="72"/>
      <c r="U30" s="67"/>
    </row>
    <row r="31" spans="2:24" ht="15.75" x14ac:dyDescent="0.25">
      <c r="B31" s="28">
        <f>+B30+1</f>
        <v>2</v>
      </c>
      <c r="C31" s="70" t="s">
        <v>0</v>
      </c>
      <c r="D31" s="12"/>
      <c r="E31" s="19">
        <v>5327</v>
      </c>
      <c r="F31" s="20">
        <v>5752</v>
      </c>
      <c r="G31" s="39">
        <f t="shared" si="5"/>
        <v>7.9782241411676447E-2</v>
      </c>
      <c r="H31" s="12"/>
      <c r="I31" s="28">
        <f>+I30+1</f>
        <v>2</v>
      </c>
      <c r="J31" s="59" t="s">
        <v>0</v>
      </c>
      <c r="K31" s="60"/>
      <c r="L31" s="12"/>
      <c r="M31" s="19">
        <v>49916</v>
      </c>
      <c r="N31" s="20">
        <v>46521</v>
      </c>
      <c r="O31" s="39">
        <f t="shared" si="6"/>
        <v>-6.8014263963458665E-2</v>
      </c>
      <c r="Q31" s="123"/>
      <c r="R31" s="123"/>
      <c r="S31" s="72"/>
      <c r="T31" s="72"/>
      <c r="U31" s="67"/>
    </row>
    <row r="32" spans="2:24" ht="15.75" x14ac:dyDescent="0.25">
      <c r="B32" s="26">
        <f t="shared" ref="B32:B39" si="7">+B31+1</f>
        <v>3</v>
      </c>
      <c r="C32" s="71" t="s">
        <v>5</v>
      </c>
      <c r="D32" s="12"/>
      <c r="E32" s="17">
        <v>2584</v>
      </c>
      <c r="F32" s="18">
        <v>2490</v>
      </c>
      <c r="G32" s="39">
        <f t="shared" si="5"/>
        <v>-3.6377708978328149E-2</v>
      </c>
      <c r="H32" s="12"/>
      <c r="I32" s="26">
        <f t="shared" ref="I32:I39" si="8">+I31+1</f>
        <v>3</v>
      </c>
      <c r="J32" s="61" t="s">
        <v>5</v>
      </c>
      <c r="K32" s="62"/>
      <c r="L32" s="12"/>
      <c r="M32" s="17">
        <v>23190</v>
      </c>
      <c r="N32" s="18">
        <v>21579</v>
      </c>
      <c r="O32" s="39">
        <f t="shared" si="6"/>
        <v>-6.94695989650711E-2</v>
      </c>
      <c r="Q32" s="123"/>
      <c r="R32" s="123"/>
      <c r="S32" s="72"/>
      <c r="T32" s="72"/>
      <c r="U32" s="67"/>
    </row>
    <row r="33" spans="2:21" ht="15.75" x14ac:dyDescent="0.25">
      <c r="B33" s="28">
        <f t="shared" si="7"/>
        <v>4</v>
      </c>
      <c r="C33" s="70" t="s">
        <v>4</v>
      </c>
      <c r="D33" s="12"/>
      <c r="E33" s="19">
        <v>3002</v>
      </c>
      <c r="F33" s="20">
        <v>2369</v>
      </c>
      <c r="G33" s="39">
        <f t="shared" si="5"/>
        <v>-0.21085942704863425</v>
      </c>
      <c r="H33" s="12"/>
      <c r="I33" s="28">
        <f t="shared" si="8"/>
        <v>4</v>
      </c>
      <c r="J33" s="59" t="s">
        <v>4</v>
      </c>
      <c r="K33" s="60"/>
      <c r="L33" s="12"/>
      <c r="M33" s="19">
        <v>21520</v>
      </c>
      <c r="N33" s="20">
        <v>20424</v>
      </c>
      <c r="O33" s="39">
        <f t="shared" si="6"/>
        <v>-5.0929368029739797E-2</v>
      </c>
      <c r="Q33" s="123"/>
      <c r="R33" s="123"/>
      <c r="S33" s="72"/>
      <c r="T33" s="72"/>
      <c r="U33" s="67"/>
    </row>
    <row r="34" spans="2:21" ht="15.75" x14ac:dyDescent="0.25">
      <c r="B34" s="26">
        <f t="shared" si="7"/>
        <v>5</v>
      </c>
      <c r="C34" s="71" t="s">
        <v>6</v>
      </c>
      <c r="D34" s="12"/>
      <c r="E34" s="17">
        <v>2079</v>
      </c>
      <c r="F34" s="18">
        <v>2176</v>
      </c>
      <c r="G34" s="39">
        <f t="shared" si="5"/>
        <v>4.6657046657046619E-2</v>
      </c>
      <c r="H34" s="12"/>
      <c r="I34" s="26">
        <f t="shared" si="8"/>
        <v>5</v>
      </c>
      <c r="J34" s="61" t="s">
        <v>2</v>
      </c>
      <c r="K34" s="62"/>
      <c r="L34" s="12"/>
      <c r="M34" s="17">
        <v>21013</v>
      </c>
      <c r="N34" s="18">
        <v>20015</v>
      </c>
      <c r="O34" s="39">
        <f t="shared" si="6"/>
        <v>-4.7494408223480722E-2</v>
      </c>
      <c r="Q34" s="123"/>
      <c r="R34" s="123"/>
      <c r="S34" s="123"/>
      <c r="T34" s="123"/>
      <c r="U34" s="67"/>
    </row>
    <row r="35" spans="2:21" ht="15.75" x14ac:dyDescent="0.25">
      <c r="B35" s="28">
        <f t="shared" si="7"/>
        <v>6</v>
      </c>
      <c r="C35" s="70" t="s">
        <v>2</v>
      </c>
      <c r="D35" s="12"/>
      <c r="E35" s="19">
        <v>2646</v>
      </c>
      <c r="F35" s="20">
        <v>2158</v>
      </c>
      <c r="G35" s="39">
        <f t="shared" si="5"/>
        <v>-0.1844293272864701</v>
      </c>
      <c r="H35" s="12"/>
      <c r="I35" s="28">
        <f t="shared" si="8"/>
        <v>6</v>
      </c>
      <c r="J35" s="59" t="s">
        <v>6</v>
      </c>
      <c r="K35" s="60"/>
      <c r="L35" s="12"/>
      <c r="M35" s="19">
        <v>14179</v>
      </c>
      <c r="N35" s="20">
        <v>16187</v>
      </c>
      <c r="O35" s="39">
        <f t="shared" si="6"/>
        <v>0.14161788560547284</v>
      </c>
      <c r="Q35" s="123"/>
      <c r="R35" s="123"/>
      <c r="S35" s="123"/>
      <c r="T35" s="123"/>
      <c r="U35" s="67"/>
    </row>
    <row r="36" spans="2:21" ht="15.75" x14ac:dyDescent="0.25">
      <c r="B36" s="26">
        <f t="shared" si="7"/>
        <v>7</v>
      </c>
      <c r="C36" s="71" t="s">
        <v>7</v>
      </c>
      <c r="D36" s="12"/>
      <c r="E36" s="17">
        <v>2202</v>
      </c>
      <c r="F36" s="18">
        <v>1632</v>
      </c>
      <c r="G36" s="39">
        <f t="shared" si="5"/>
        <v>-0.25885558583106272</v>
      </c>
      <c r="H36" s="12"/>
      <c r="I36" s="26">
        <f t="shared" si="8"/>
        <v>7</v>
      </c>
      <c r="J36" s="61" t="s">
        <v>7</v>
      </c>
      <c r="K36" s="62"/>
      <c r="L36" s="12"/>
      <c r="M36" s="17">
        <v>13393</v>
      </c>
      <c r="N36" s="18">
        <v>14214</v>
      </c>
      <c r="O36" s="39">
        <f t="shared" si="6"/>
        <v>6.1300679459419083E-2</v>
      </c>
      <c r="Q36" s="123"/>
      <c r="R36" s="123"/>
      <c r="S36" s="123"/>
      <c r="T36" s="123"/>
      <c r="U36" s="67"/>
    </row>
    <row r="37" spans="2:21" ht="15.75" x14ac:dyDescent="0.25">
      <c r="B37" s="28">
        <f t="shared" si="7"/>
        <v>8</v>
      </c>
      <c r="C37" s="70" t="s">
        <v>3</v>
      </c>
      <c r="D37" s="12"/>
      <c r="E37" s="19">
        <v>1295</v>
      </c>
      <c r="F37" s="20">
        <v>1115</v>
      </c>
      <c r="G37" s="39">
        <f t="shared" si="5"/>
        <v>-0.13899613899613905</v>
      </c>
      <c r="H37" s="12"/>
      <c r="I37" s="28">
        <f t="shared" si="8"/>
        <v>8</v>
      </c>
      <c r="J37" s="59" t="s">
        <v>3</v>
      </c>
      <c r="K37" s="60"/>
      <c r="L37" s="12"/>
      <c r="M37" s="19">
        <v>12545</v>
      </c>
      <c r="N37" s="20">
        <v>10926</v>
      </c>
      <c r="O37" s="39">
        <f t="shared" si="6"/>
        <v>-0.12905540055799125</v>
      </c>
      <c r="Q37" s="123"/>
      <c r="R37" s="123"/>
      <c r="S37" s="123"/>
      <c r="T37" s="123"/>
      <c r="U37" s="67"/>
    </row>
    <row r="38" spans="2:21" ht="15.75" x14ac:dyDescent="0.25">
      <c r="B38" s="26">
        <f t="shared" si="7"/>
        <v>9</v>
      </c>
      <c r="C38" s="71" t="s">
        <v>8</v>
      </c>
      <c r="D38" s="12"/>
      <c r="E38" s="17">
        <v>686</v>
      </c>
      <c r="F38" s="18">
        <v>870</v>
      </c>
      <c r="G38" s="39">
        <f t="shared" si="5"/>
        <v>0.26822157434402327</v>
      </c>
      <c r="H38" s="12"/>
      <c r="I38" s="26">
        <f t="shared" si="8"/>
        <v>9</v>
      </c>
      <c r="J38" s="61" t="s">
        <v>8</v>
      </c>
      <c r="K38" s="62"/>
      <c r="L38" s="12"/>
      <c r="M38" s="17">
        <v>8277</v>
      </c>
      <c r="N38" s="18">
        <v>8716</v>
      </c>
      <c r="O38" s="39">
        <f t="shared" si="6"/>
        <v>5.3038540534009915E-2</v>
      </c>
      <c r="Q38" s="123"/>
      <c r="R38" s="123"/>
      <c r="S38" s="123"/>
      <c r="T38" s="123"/>
      <c r="U38" s="67"/>
    </row>
    <row r="39" spans="2:21" ht="15.75" x14ac:dyDescent="0.25">
      <c r="B39" s="28">
        <f t="shared" si="7"/>
        <v>10</v>
      </c>
      <c r="C39" s="70" t="s">
        <v>22</v>
      </c>
      <c r="D39" s="12"/>
      <c r="E39" s="19">
        <v>1161</v>
      </c>
      <c r="F39" s="20">
        <v>855</v>
      </c>
      <c r="G39" s="39">
        <f t="shared" si="5"/>
        <v>-0.26356589147286824</v>
      </c>
      <c r="H39" s="12"/>
      <c r="I39" s="28">
        <f t="shared" si="8"/>
        <v>10</v>
      </c>
      <c r="J39" s="59" t="s">
        <v>22</v>
      </c>
      <c r="K39" s="60"/>
      <c r="L39" s="12"/>
      <c r="M39" s="19">
        <v>4932</v>
      </c>
      <c r="N39" s="20">
        <v>5694</v>
      </c>
      <c r="O39" s="39">
        <f t="shared" si="6"/>
        <v>0.15450121654501214</v>
      </c>
      <c r="Q39" s="123"/>
      <c r="R39" s="123"/>
      <c r="S39" s="123"/>
      <c r="T39" s="123"/>
      <c r="U39" s="67"/>
    </row>
    <row r="40" spans="2:21" ht="16.5" thickBot="1" x14ac:dyDescent="0.3">
      <c r="B40" s="26"/>
      <c r="C40" s="71" t="s">
        <v>9</v>
      </c>
      <c r="D40" s="12"/>
      <c r="E40" s="17">
        <f>+E41-E42</f>
        <v>5793</v>
      </c>
      <c r="F40" s="18">
        <f>+F41-F42</f>
        <v>4847</v>
      </c>
      <c r="G40" s="39">
        <f t="shared" si="5"/>
        <v>-0.16330053512860354</v>
      </c>
      <c r="H40" s="12"/>
      <c r="I40" s="26"/>
      <c r="J40" s="103" t="s">
        <v>9</v>
      </c>
      <c r="K40" s="104"/>
      <c r="L40" s="12"/>
      <c r="M40" s="17">
        <f>+M41-M42</f>
        <v>37956</v>
      </c>
      <c r="N40" s="18">
        <f>+N41-N42</f>
        <v>42342</v>
      </c>
      <c r="O40" s="40">
        <f t="shared" si="6"/>
        <v>0.11555485298766999</v>
      </c>
    </row>
    <row r="41" spans="2:21" ht="16.5" thickBot="1" x14ac:dyDescent="0.3">
      <c r="B41" s="31"/>
      <c r="C41" s="46" t="s">
        <v>48</v>
      </c>
      <c r="D41" s="12"/>
      <c r="E41" s="33">
        <v>33112</v>
      </c>
      <c r="F41" s="34">
        <v>30713</v>
      </c>
      <c r="G41" s="35">
        <f t="shared" si="5"/>
        <v>-7.2451075138922461E-2</v>
      </c>
      <c r="H41" s="12"/>
      <c r="I41" s="31"/>
      <c r="J41" s="130" t="s">
        <v>48</v>
      </c>
      <c r="K41" s="131"/>
      <c r="L41" s="12"/>
      <c r="M41" s="33">
        <f>+E23</f>
        <v>256662</v>
      </c>
      <c r="N41" s="34">
        <f>+F23</f>
        <v>263684</v>
      </c>
      <c r="O41" s="40">
        <f t="shared" si="6"/>
        <v>2.7358938993695903E-2</v>
      </c>
      <c r="Q41" s="41"/>
    </row>
    <row r="42" spans="2:21" ht="15.75" x14ac:dyDescent="0.25">
      <c r="B42" s="45" t="s">
        <v>46</v>
      </c>
      <c r="E42" s="47">
        <f>+SUM(E30:E39)</f>
        <v>27319</v>
      </c>
      <c r="F42" s="47">
        <f>+SUM(F30:F39)</f>
        <v>25866</v>
      </c>
      <c r="G42" s="48"/>
      <c r="H42" s="48"/>
      <c r="I42" s="48"/>
      <c r="J42" s="48"/>
      <c r="K42" s="49"/>
      <c r="L42" s="48"/>
      <c r="M42" s="47">
        <f>+SUM(M30:M39)</f>
        <v>218706</v>
      </c>
      <c r="N42" s="47">
        <f>+SUM(N30:N39)</f>
        <v>221342</v>
      </c>
    </row>
    <row r="43" spans="2:21" ht="15.75" x14ac:dyDescent="0.25">
      <c r="E43" s="41"/>
      <c r="K43" s="6"/>
    </row>
    <row r="44" spans="2:21" ht="15.75" x14ac:dyDescent="0.25">
      <c r="K44" s="6"/>
    </row>
    <row r="45" spans="2:21" ht="15.75" x14ac:dyDescent="0.25">
      <c r="K45" s="6"/>
    </row>
    <row r="46" spans="2:21" ht="16.5" thickBot="1" x14ac:dyDescent="0.3">
      <c r="K46" s="6"/>
    </row>
    <row r="47" spans="2:21" ht="16.5" thickBot="1" x14ac:dyDescent="0.3">
      <c r="B47" s="90" t="s">
        <v>54</v>
      </c>
      <c r="C47" s="92"/>
      <c r="D47" s="9"/>
      <c r="E47" s="99" t="s">
        <v>55</v>
      </c>
      <c r="F47" s="126"/>
      <c r="G47" s="100"/>
      <c r="H47" s="12"/>
      <c r="I47" s="12"/>
      <c r="J47" s="90" t="s">
        <v>54</v>
      </c>
      <c r="K47" s="92"/>
      <c r="L47" s="12"/>
      <c r="M47" s="127" t="s">
        <v>56</v>
      </c>
      <c r="N47" s="128"/>
      <c r="O47" s="129"/>
    </row>
    <row r="48" spans="2:21" ht="16.5" thickBot="1" x14ac:dyDescent="0.3">
      <c r="B48" s="124"/>
      <c r="C48" s="125"/>
      <c r="D48" s="12"/>
      <c r="E48" s="23">
        <v>2018</v>
      </c>
      <c r="F48" s="24">
        <v>2019</v>
      </c>
      <c r="G48" s="25" t="s">
        <v>47</v>
      </c>
      <c r="H48" s="12"/>
      <c r="I48" s="12"/>
      <c r="J48" s="124"/>
      <c r="K48" s="125"/>
      <c r="L48" s="12"/>
      <c r="M48" s="42">
        <v>2018</v>
      </c>
      <c r="N48" s="43">
        <v>2019</v>
      </c>
      <c r="O48" s="44" t="s">
        <v>47</v>
      </c>
    </row>
    <row r="49" spans="2:23" ht="15.75" x14ac:dyDescent="0.25">
      <c r="B49" s="73" t="s">
        <v>13</v>
      </c>
      <c r="C49" s="74"/>
      <c r="D49" s="12"/>
      <c r="E49" s="36">
        <v>15916</v>
      </c>
      <c r="F49" s="37">
        <v>13715</v>
      </c>
      <c r="G49" s="38">
        <f t="shared" ref="G49:G56" si="9">+F49/E49-1</f>
        <v>-0.1382885147021865</v>
      </c>
      <c r="H49" s="12"/>
      <c r="I49" s="12"/>
      <c r="J49" s="57" t="s">
        <v>13</v>
      </c>
      <c r="K49" s="58"/>
      <c r="L49" s="12"/>
      <c r="M49" s="36">
        <v>131406</v>
      </c>
      <c r="N49" s="37">
        <v>126800</v>
      </c>
      <c r="O49" s="38">
        <f t="shared" ref="O49:O56" si="10">+N49/M49-1</f>
        <v>-3.5051671917568417E-2</v>
      </c>
      <c r="Q49" s="123"/>
      <c r="R49" s="123"/>
      <c r="S49" s="123"/>
      <c r="T49" s="123"/>
    </row>
    <row r="50" spans="2:23" ht="15.75" x14ac:dyDescent="0.25">
      <c r="B50" s="75" t="s">
        <v>14</v>
      </c>
      <c r="C50" s="76"/>
      <c r="D50" s="12"/>
      <c r="E50" s="19">
        <v>11860</v>
      </c>
      <c r="F50" s="20">
        <v>10600</v>
      </c>
      <c r="G50" s="39">
        <f t="shared" si="9"/>
        <v>-0.10623946037099496</v>
      </c>
      <c r="H50" s="12"/>
      <c r="I50" s="12"/>
      <c r="J50" s="59" t="s">
        <v>14</v>
      </c>
      <c r="K50" s="60"/>
      <c r="L50" s="12"/>
      <c r="M50" s="19">
        <v>83120</v>
      </c>
      <c r="N50" s="20">
        <v>87131</v>
      </c>
      <c r="O50" s="39">
        <f t="shared" si="10"/>
        <v>4.8255534167468639E-2</v>
      </c>
      <c r="Q50" s="123"/>
      <c r="R50" s="123"/>
      <c r="S50" s="123"/>
      <c r="T50" s="123"/>
    </row>
    <row r="51" spans="2:23" ht="15.75" x14ac:dyDescent="0.25">
      <c r="B51" s="77" t="s">
        <v>16</v>
      </c>
      <c r="C51" s="78"/>
      <c r="D51" s="12"/>
      <c r="E51" s="17">
        <v>2273</v>
      </c>
      <c r="F51" s="18">
        <v>2307</v>
      </c>
      <c r="G51" s="39">
        <f t="shared" si="9"/>
        <v>1.495820501539824E-2</v>
      </c>
      <c r="H51" s="12"/>
      <c r="I51" s="12"/>
      <c r="J51" s="61" t="s">
        <v>16</v>
      </c>
      <c r="K51" s="62"/>
      <c r="L51" s="12"/>
      <c r="M51" s="17">
        <v>15457</v>
      </c>
      <c r="N51" s="18">
        <v>17837</v>
      </c>
      <c r="O51" s="39">
        <f t="shared" si="10"/>
        <v>0.15397554506049049</v>
      </c>
      <c r="Q51" s="123"/>
      <c r="R51" s="123"/>
      <c r="S51" s="123"/>
      <c r="T51" s="123"/>
    </row>
    <row r="52" spans="2:23" ht="15.75" x14ac:dyDescent="0.25">
      <c r="B52" s="75" t="s">
        <v>17</v>
      </c>
      <c r="C52" s="76"/>
      <c r="D52" s="12"/>
      <c r="E52" s="19">
        <v>975</v>
      </c>
      <c r="F52" s="20">
        <v>1615</v>
      </c>
      <c r="G52" s="39">
        <f t="shared" si="9"/>
        <v>0.65641025641025652</v>
      </c>
      <c r="H52" s="12"/>
      <c r="I52" s="12"/>
      <c r="J52" s="59" t="s">
        <v>15</v>
      </c>
      <c r="K52" s="60"/>
      <c r="L52" s="12"/>
      <c r="M52" s="19">
        <v>10593</v>
      </c>
      <c r="N52" s="20">
        <v>11725</v>
      </c>
      <c r="O52" s="39">
        <f t="shared" si="10"/>
        <v>0.10686302275087312</v>
      </c>
      <c r="Q52" s="123"/>
      <c r="R52" s="123"/>
      <c r="S52" s="123"/>
      <c r="T52" s="123"/>
    </row>
    <row r="53" spans="2:23" ht="15.75" x14ac:dyDescent="0.25">
      <c r="B53" s="77" t="s">
        <v>15</v>
      </c>
      <c r="C53" s="78"/>
      <c r="D53" s="12"/>
      <c r="E53" s="17">
        <v>1143</v>
      </c>
      <c r="F53" s="18">
        <v>1154</v>
      </c>
      <c r="G53" s="39">
        <f t="shared" si="9"/>
        <v>9.6237970253718608E-3</v>
      </c>
      <c r="H53" s="12"/>
      <c r="I53" s="12"/>
      <c r="J53" s="61" t="s">
        <v>17</v>
      </c>
      <c r="K53" s="62"/>
      <c r="L53" s="12"/>
      <c r="M53" s="17">
        <v>8865</v>
      </c>
      <c r="N53" s="18">
        <v>10201</v>
      </c>
      <c r="O53" s="39">
        <f t="shared" si="10"/>
        <v>0.15070501974055284</v>
      </c>
      <c r="Q53" s="123"/>
      <c r="R53" s="123"/>
      <c r="S53" s="123"/>
      <c r="T53" s="123"/>
    </row>
    <row r="54" spans="2:23" ht="15.75" x14ac:dyDescent="0.25">
      <c r="B54" s="75" t="s">
        <v>18</v>
      </c>
      <c r="C54" s="76"/>
      <c r="D54" s="12"/>
      <c r="E54" s="19">
        <v>436</v>
      </c>
      <c r="F54" s="20">
        <v>582</v>
      </c>
      <c r="G54" s="39">
        <f t="shared" si="9"/>
        <v>0.33486238532110102</v>
      </c>
      <c r="H54" s="12"/>
      <c r="I54" s="12"/>
      <c r="J54" s="59" t="s">
        <v>18</v>
      </c>
      <c r="K54" s="60"/>
      <c r="L54" s="12"/>
      <c r="M54" s="19">
        <v>3086</v>
      </c>
      <c r="N54" s="20">
        <v>4291</v>
      </c>
      <c r="O54" s="39">
        <f t="shared" si="10"/>
        <v>0.39047310434219051</v>
      </c>
      <c r="Q54" s="123"/>
      <c r="R54" s="123"/>
      <c r="S54" s="123"/>
      <c r="T54" s="123"/>
    </row>
    <row r="55" spans="2:23" ht="15.75" x14ac:dyDescent="0.25">
      <c r="B55" s="77" t="s">
        <v>20</v>
      </c>
      <c r="C55" s="78"/>
      <c r="D55" s="12"/>
      <c r="E55" s="17">
        <v>272</v>
      </c>
      <c r="F55" s="18">
        <v>558</v>
      </c>
      <c r="G55" s="39">
        <f t="shared" si="9"/>
        <v>1.0514705882352939</v>
      </c>
      <c r="H55" s="12"/>
      <c r="I55" s="12"/>
      <c r="J55" s="61" t="s">
        <v>20</v>
      </c>
      <c r="K55" s="62"/>
      <c r="L55" s="12"/>
      <c r="M55" s="17">
        <v>2322</v>
      </c>
      <c r="N55" s="18">
        <v>3853</v>
      </c>
      <c r="O55" s="39">
        <f t="shared" si="10"/>
        <v>0.65934539190353147</v>
      </c>
      <c r="Q55" s="123"/>
      <c r="R55" s="123"/>
      <c r="S55" s="123"/>
      <c r="T55" s="123"/>
    </row>
    <row r="56" spans="2:23" ht="16.5" thickBot="1" x14ac:dyDescent="0.3">
      <c r="B56" s="75" t="s">
        <v>19</v>
      </c>
      <c r="C56" s="76"/>
      <c r="D56" s="12"/>
      <c r="E56" s="19">
        <v>237</v>
      </c>
      <c r="F56" s="20">
        <v>182</v>
      </c>
      <c r="G56" s="39">
        <f t="shared" si="9"/>
        <v>-0.23206751054852326</v>
      </c>
      <c r="H56" s="12"/>
      <c r="I56" s="12"/>
      <c r="J56" s="59" t="s">
        <v>19</v>
      </c>
      <c r="K56" s="60"/>
      <c r="L56" s="12"/>
      <c r="M56" s="19">
        <v>1813</v>
      </c>
      <c r="N56" s="20">
        <v>1846</v>
      </c>
      <c r="O56" s="39">
        <f t="shared" si="10"/>
        <v>1.8201875344732388E-2</v>
      </c>
      <c r="Q56" s="123"/>
      <c r="R56" s="123"/>
      <c r="S56" s="123"/>
      <c r="T56" s="123"/>
    </row>
    <row r="57" spans="2:23" ht="16.5" thickBot="1" x14ac:dyDescent="0.3">
      <c r="B57" s="130" t="s">
        <v>48</v>
      </c>
      <c r="C57" s="131"/>
      <c r="D57" s="12"/>
      <c r="E57" s="33">
        <f>+E41</f>
        <v>33112</v>
      </c>
      <c r="F57" s="34">
        <f>+F41</f>
        <v>30713</v>
      </c>
      <c r="G57" s="35">
        <f t="shared" ref="G57" si="11">+F57/E57-1</f>
        <v>-7.2451075138922461E-2</v>
      </c>
      <c r="H57" s="12"/>
      <c r="I57" s="12"/>
      <c r="J57" s="130" t="s">
        <v>48</v>
      </c>
      <c r="K57" s="131"/>
      <c r="L57" s="12"/>
      <c r="M57" s="33">
        <f>+SUM(M49:M56)</f>
        <v>256662</v>
      </c>
      <c r="N57" s="34">
        <f>+SUM(N49:N56)</f>
        <v>263684</v>
      </c>
      <c r="O57" s="35">
        <f t="shared" ref="O57" si="12">+N57/M57-1</f>
        <v>2.7358938993695903E-2</v>
      </c>
    </row>
    <row r="58" spans="2:23" ht="15.75" x14ac:dyDescent="0.25">
      <c r="B58" s="45" t="s">
        <v>46</v>
      </c>
    </row>
    <row r="59" spans="2:23" ht="15.75" x14ac:dyDescent="0.25">
      <c r="C59" s="5"/>
    </row>
    <row r="60" spans="2:23" ht="15.75" x14ac:dyDescent="0.25">
      <c r="C60" s="5"/>
      <c r="G60" s="41"/>
      <c r="I60" s="41"/>
    </row>
    <row r="61" spans="2:23" ht="16.5" thickBot="1" x14ac:dyDescent="0.3">
      <c r="F61" s="8"/>
    </row>
    <row r="62" spans="2:23" ht="16.5" thickBot="1" x14ac:dyDescent="0.3">
      <c r="B62" s="132" t="s">
        <v>59</v>
      </c>
      <c r="C62" s="134" t="s">
        <v>12</v>
      </c>
      <c r="D62" s="9"/>
      <c r="E62" s="99" t="s">
        <v>60</v>
      </c>
      <c r="F62" s="126"/>
      <c r="G62" s="100"/>
      <c r="H62" s="12"/>
      <c r="I62" s="112" t="s">
        <v>59</v>
      </c>
      <c r="J62" s="91" t="s">
        <v>12</v>
      </c>
      <c r="K62" s="92"/>
      <c r="L62" s="12"/>
      <c r="M62" s="99" t="s">
        <v>44</v>
      </c>
      <c r="N62" s="126"/>
      <c r="O62" s="100"/>
    </row>
    <row r="63" spans="2:23" ht="16.5" thickBot="1" x14ac:dyDescent="0.3">
      <c r="B63" s="133"/>
      <c r="C63" s="135"/>
      <c r="D63" s="12"/>
      <c r="E63" s="23">
        <v>2018</v>
      </c>
      <c r="F63" s="24">
        <v>2019</v>
      </c>
      <c r="G63" s="25" t="s">
        <v>47</v>
      </c>
      <c r="H63" s="12"/>
      <c r="I63" s="113"/>
      <c r="J63" s="136"/>
      <c r="K63" s="125"/>
      <c r="L63" s="12"/>
      <c r="M63" s="23">
        <v>2018</v>
      </c>
      <c r="N63" s="24">
        <v>2019</v>
      </c>
      <c r="O63" s="25" t="s">
        <v>47</v>
      </c>
    </row>
    <row r="64" spans="2:23" ht="15.75" x14ac:dyDescent="0.25">
      <c r="B64" s="27">
        <v>1</v>
      </c>
      <c r="C64" s="27" t="s">
        <v>11</v>
      </c>
      <c r="D64" s="12"/>
      <c r="E64" s="17">
        <v>608</v>
      </c>
      <c r="F64" s="18">
        <v>464</v>
      </c>
      <c r="G64" s="38">
        <f t="shared" ref="G64:G75" si="13">+F64/E64-1</f>
        <v>-0.23684210526315785</v>
      </c>
      <c r="H64" s="12"/>
      <c r="I64" s="26">
        <v>1</v>
      </c>
      <c r="J64" s="57" t="s">
        <v>11</v>
      </c>
      <c r="K64" s="58"/>
      <c r="L64" s="12"/>
      <c r="M64" s="36">
        <v>3509</v>
      </c>
      <c r="N64" s="37">
        <v>3960</v>
      </c>
      <c r="O64" s="38">
        <f t="shared" ref="O64:O75" si="14">+N64/M64-1</f>
        <v>0.12852664576802497</v>
      </c>
      <c r="Q64" s="123"/>
      <c r="R64" s="123"/>
      <c r="V64" s="123"/>
      <c r="W64" s="123"/>
    </row>
    <row r="65" spans="2:23" ht="15.75" x14ac:dyDescent="0.25">
      <c r="B65" s="29">
        <f>+B64+1</f>
        <v>2</v>
      </c>
      <c r="C65" s="29" t="s">
        <v>23</v>
      </c>
      <c r="D65" s="12"/>
      <c r="E65" s="19">
        <v>757</v>
      </c>
      <c r="F65" s="20">
        <v>284</v>
      </c>
      <c r="G65" s="39">
        <f t="shared" si="13"/>
        <v>-0.62483487450462349</v>
      </c>
      <c r="H65" s="12"/>
      <c r="I65" s="28">
        <f>+I64+1</f>
        <v>2</v>
      </c>
      <c r="J65" s="59" t="s">
        <v>23</v>
      </c>
      <c r="K65" s="60"/>
      <c r="L65" s="12"/>
      <c r="M65" s="19">
        <v>3660</v>
      </c>
      <c r="N65" s="20">
        <v>3623</v>
      </c>
      <c r="O65" s="39">
        <f t="shared" si="14"/>
        <v>-1.0109289617486361E-2</v>
      </c>
      <c r="Q65" s="123"/>
      <c r="R65" s="123"/>
      <c r="V65" s="123"/>
      <c r="W65" s="123"/>
    </row>
    <row r="66" spans="2:23" ht="15.75" x14ac:dyDescent="0.25">
      <c r="B66" s="30">
        <f t="shared" ref="B66:B73" si="15">+B65+1</f>
        <v>3</v>
      </c>
      <c r="C66" s="30" t="s">
        <v>33</v>
      </c>
      <c r="D66" s="12"/>
      <c r="E66" s="17">
        <v>305</v>
      </c>
      <c r="F66" s="18">
        <v>197</v>
      </c>
      <c r="G66" s="39">
        <f t="shared" si="13"/>
        <v>-0.35409836065573774</v>
      </c>
      <c r="H66" s="12"/>
      <c r="I66" s="26">
        <f t="shared" ref="I66:I73" si="16">+I65+1</f>
        <v>3</v>
      </c>
      <c r="J66" s="61" t="s">
        <v>33</v>
      </c>
      <c r="K66" s="62"/>
      <c r="L66" s="12"/>
      <c r="M66" s="17">
        <v>1623</v>
      </c>
      <c r="N66" s="18">
        <v>1594</v>
      </c>
      <c r="O66" s="39">
        <f t="shared" si="14"/>
        <v>-1.7868145409735026E-2</v>
      </c>
      <c r="Q66" s="123"/>
      <c r="R66" s="123"/>
      <c r="V66" s="123"/>
      <c r="W66" s="123"/>
    </row>
    <row r="67" spans="2:23" ht="15.75" x14ac:dyDescent="0.25">
      <c r="B67" s="29">
        <f t="shared" si="15"/>
        <v>4</v>
      </c>
      <c r="C67" s="29" t="s">
        <v>25</v>
      </c>
      <c r="D67" s="12"/>
      <c r="E67" s="19">
        <v>234</v>
      </c>
      <c r="F67" s="20">
        <v>150</v>
      </c>
      <c r="G67" s="39">
        <f t="shared" si="13"/>
        <v>-0.35897435897435892</v>
      </c>
      <c r="H67" s="12"/>
      <c r="I67" s="28">
        <f t="shared" si="16"/>
        <v>4</v>
      </c>
      <c r="J67" s="59" t="s">
        <v>25</v>
      </c>
      <c r="K67" s="60"/>
      <c r="L67" s="12"/>
      <c r="M67" s="19">
        <v>1415</v>
      </c>
      <c r="N67" s="20">
        <v>1367</v>
      </c>
      <c r="O67" s="39">
        <f t="shared" si="14"/>
        <v>-3.3922261484098937E-2</v>
      </c>
      <c r="Q67" s="123"/>
      <c r="R67" s="123"/>
      <c r="V67" s="123"/>
      <c r="W67" s="123"/>
    </row>
    <row r="68" spans="2:23" ht="15.75" x14ac:dyDescent="0.25">
      <c r="B68" s="30">
        <f t="shared" si="15"/>
        <v>5</v>
      </c>
      <c r="C68" s="30" t="s">
        <v>24</v>
      </c>
      <c r="D68" s="12"/>
      <c r="E68" s="17">
        <v>164</v>
      </c>
      <c r="F68" s="18">
        <v>126</v>
      </c>
      <c r="G68" s="39">
        <f t="shared" si="13"/>
        <v>-0.23170731707317072</v>
      </c>
      <c r="H68" s="12"/>
      <c r="I68" s="26">
        <f t="shared" si="16"/>
        <v>5</v>
      </c>
      <c r="J68" s="61" t="s">
        <v>24</v>
      </c>
      <c r="K68" s="62"/>
      <c r="L68" s="12"/>
      <c r="M68" s="17">
        <v>784</v>
      </c>
      <c r="N68" s="18">
        <v>879</v>
      </c>
      <c r="O68" s="39">
        <f t="shared" si="14"/>
        <v>0.12117346938775508</v>
      </c>
      <c r="Q68" s="123"/>
      <c r="R68" s="123"/>
      <c r="V68" s="123"/>
      <c r="W68" s="123"/>
    </row>
    <row r="69" spans="2:23" ht="15.75" x14ac:dyDescent="0.25">
      <c r="B69" s="29">
        <f t="shared" si="15"/>
        <v>6</v>
      </c>
      <c r="C69" s="29" t="s">
        <v>27</v>
      </c>
      <c r="D69" s="12"/>
      <c r="E69" s="19">
        <v>137</v>
      </c>
      <c r="F69" s="20">
        <v>41</v>
      </c>
      <c r="G69" s="39">
        <f t="shared" si="13"/>
        <v>-0.7007299270072993</v>
      </c>
      <c r="H69" s="12"/>
      <c r="I69" s="28">
        <f t="shared" si="16"/>
        <v>6</v>
      </c>
      <c r="J69" s="59" t="s">
        <v>27</v>
      </c>
      <c r="K69" s="60"/>
      <c r="L69" s="12"/>
      <c r="M69" s="19">
        <v>609</v>
      </c>
      <c r="N69" s="20">
        <v>662</v>
      </c>
      <c r="O69" s="39">
        <f t="shared" si="14"/>
        <v>8.7027914614121515E-2</v>
      </c>
      <c r="Q69" s="123"/>
      <c r="R69" s="123"/>
      <c r="V69" s="123"/>
      <c r="W69" s="123"/>
    </row>
    <row r="70" spans="2:23" ht="15.75" x14ac:dyDescent="0.25">
      <c r="B70" s="30">
        <f t="shared" si="15"/>
        <v>7</v>
      </c>
      <c r="C70" s="30" t="s">
        <v>26</v>
      </c>
      <c r="D70" s="12"/>
      <c r="E70" s="17">
        <v>49</v>
      </c>
      <c r="F70" s="18">
        <v>37</v>
      </c>
      <c r="G70" s="39">
        <f t="shared" si="13"/>
        <v>-0.24489795918367352</v>
      </c>
      <c r="H70" s="12"/>
      <c r="I70" s="26">
        <f t="shared" si="16"/>
        <v>7</v>
      </c>
      <c r="J70" s="61" t="s">
        <v>26</v>
      </c>
      <c r="K70" s="62"/>
      <c r="L70" s="12"/>
      <c r="M70" s="17">
        <v>301</v>
      </c>
      <c r="N70" s="18">
        <v>292</v>
      </c>
      <c r="O70" s="39">
        <f t="shared" si="14"/>
        <v>-2.9900332225913595E-2</v>
      </c>
      <c r="Q70" s="123"/>
      <c r="R70" s="123"/>
      <c r="V70" s="123"/>
      <c r="W70" s="123"/>
    </row>
    <row r="71" spans="2:23" ht="15.75" x14ac:dyDescent="0.25">
      <c r="B71" s="29">
        <f t="shared" si="15"/>
        <v>8</v>
      </c>
      <c r="C71" s="29" t="s">
        <v>29</v>
      </c>
      <c r="D71" s="12"/>
      <c r="E71" s="19">
        <v>11</v>
      </c>
      <c r="F71" s="20">
        <v>17</v>
      </c>
      <c r="G71" s="39">
        <f t="shared" si="13"/>
        <v>0.54545454545454541</v>
      </c>
      <c r="H71" s="12"/>
      <c r="I71" s="28">
        <f t="shared" si="16"/>
        <v>8</v>
      </c>
      <c r="J71" s="59" t="s">
        <v>28</v>
      </c>
      <c r="K71" s="60"/>
      <c r="L71" s="12"/>
      <c r="M71" s="19">
        <v>139</v>
      </c>
      <c r="N71" s="20">
        <v>115</v>
      </c>
      <c r="O71" s="39">
        <f t="shared" si="14"/>
        <v>-0.17266187050359716</v>
      </c>
      <c r="Q71" s="123"/>
      <c r="R71" s="123"/>
      <c r="V71" s="123"/>
      <c r="W71" s="123"/>
    </row>
    <row r="72" spans="2:23" ht="15.75" x14ac:dyDescent="0.25">
      <c r="B72" s="30">
        <f t="shared" si="15"/>
        <v>9</v>
      </c>
      <c r="C72" s="30" t="s">
        <v>28</v>
      </c>
      <c r="D72" s="12"/>
      <c r="E72" s="17">
        <v>41</v>
      </c>
      <c r="F72" s="18">
        <v>16</v>
      </c>
      <c r="G72" s="39">
        <f t="shared" si="13"/>
        <v>-0.6097560975609756</v>
      </c>
      <c r="H72" s="12"/>
      <c r="I72" s="26">
        <f t="shared" si="16"/>
        <v>9</v>
      </c>
      <c r="J72" s="61" t="s">
        <v>29</v>
      </c>
      <c r="K72" s="62"/>
      <c r="L72" s="12"/>
      <c r="M72" s="17">
        <v>79</v>
      </c>
      <c r="N72" s="18">
        <v>108</v>
      </c>
      <c r="O72" s="39">
        <f t="shared" si="14"/>
        <v>0.36708860759493667</v>
      </c>
      <c r="Q72" s="123"/>
      <c r="R72" s="123"/>
      <c r="V72" s="123"/>
      <c r="W72" s="123"/>
    </row>
    <row r="73" spans="2:23" ht="15.75" x14ac:dyDescent="0.25">
      <c r="B73" s="29">
        <f t="shared" si="15"/>
        <v>10</v>
      </c>
      <c r="C73" s="29" t="s">
        <v>45</v>
      </c>
      <c r="D73" s="12"/>
      <c r="E73" s="19">
        <v>11</v>
      </c>
      <c r="F73" s="20">
        <v>11</v>
      </c>
      <c r="G73" s="39">
        <f t="shared" si="13"/>
        <v>0</v>
      </c>
      <c r="H73" s="12"/>
      <c r="I73" s="28">
        <f t="shared" si="16"/>
        <v>10</v>
      </c>
      <c r="J73" s="59" t="s">
        <v>45</v>
      </c>
      <c r="K73" s="60"/>
      <c r="L73" s="12"/>
      <c r="M73" s="19">
        <v>54</v>
      </c>
      <c r="N73" s="20">
        <v>88</v>
      </c>
      <c r="O73" s="39">
        <f t="shared" si="14"/>
        <v>0.62962962962962954</v>
      </c>
      <c r="Q73" s="123"/>
      <c r="R73" s="123"/>
      <c r="V73" s="123"/>
      <c r="W73" s="123"/>
    </row>
    <row r="74" spans="2:23" ht="16.5" thickBot="1" x14ac:dyDescent="0.3">
      <c r="B74" s="30"/>
      <c r="C74" s="30" t="s">
        <v>9</v>
      </c>
      <c r="D74" s="12"/>
      <c r="E74" s="17">
        <f>+E75-E77</f>
        <v>13</v>
      </c>
      <c r="F74" s="18">
        <f>+F75-F77</f>
        <v>10</v>
      </c>
      <c r="G74" s="40">
        <f t="shared" si="13"/>
        <v>-0.23076923076923073</v>
      </c>
      <c r="H74" s="12"/>
      <c r="I74" s="26"/>
      <c r="J74" s="103" t="s">
        <v>9</v>
      </c>
      <c r="K74" s="104"/>
      <c r="L74" s="12"/>
      <c r="M74" s="17">
        <f>+M75-M76</f>
        <v>70</v>
      </c>
      <c r="N74" s="18">
        <f>+N75-N76</f>
        <v>79</v>
      </c>
      <c r="O74" s="40">
        <f t="shared" si="14"/>
        <v>0.12857142857142856</v>
      </c>
    </row>
    <row r="75" spans="2:23" ht="16.5" thickBot="1" x14ac:dyDescent="0.3">
      <c r="B75" s="32"/>
      <c r="C75" s="46" t="s">
        <v>48</v>
      </c>
      <c r="D75" s="12"/>
      <c r="E75" s="33">
        <v>2330</v>
      </c>
      <c r="F75" s="34">
        <v>1353</v>
      </c>
      <c r="G75" s="40">
        <f t="shared" si="13"/>
        <v>-0.41931330472103001</v>
      </c>
      <c r="H75" s="12"/>
      <c r="I75" s="31"/>
      <c r="J75" s="130" t="s">
        <v>48</v>
      </c>
      <c r="K75" s="131"/>
      <c r="L75" s="12"/>
      <c r="M75" s="33">
        <v>12243</v>
      </c>
      <c r="N75" s="34">
        <v>12767</v>
      </c>
      <c r="O75" s="40">
        <f t="shared" si="14"/>
        <v>4.2799967328269295E-2</v>
      </c>
    </row>
    <row r="76" spans="2:23" ht="15.75" x14ac:dyDescent="0.25">
      <c r="B76" s="45" t="s">
        <v>89</v>
      </c>
      <c r="G76" s="48"/>
      <c r="H76" s="48"/>
      <c r="I76" s="48"/>
      <c r="J76" s="48"/>
      <c r="K76" s="49"/>
      <c r="L76" s="48"/>
      <c r="M76" s="47">
        <f>+SUM(M64:M73)</f>
        <v>12173</v>
      </c>
      <c r="N76" s="47">
        <f>+SUM(N64:N73)</f>
        <v>12688</v>
      </c>
    </row>
    <row r="77" spans="2:23" x14ac:dyDescent="0.25">
      <c r="E77" s="47">
        <f>+SUM(E64:E73)</f>
        <v>2317</v>
      </c>
      <c r="F77" s="47">
        <f>+SUM(F64:F73)</f>
        <v>1343</v>
      </c>
    </row>
    <row r="78" spans="2:23" x14ac:dyDescent="0.25"/>
    <row r="79" spans="2:23" x14ac:dyDescent="0.25"/>
    <row r="80" spans="2:23" ht="15.75" thickBot="1" x14ac:dyDescent="0.3"/>
    <row r="81" spans="2:20" ht="16.5" thickBot="1" x14ac:dyDescent="0.3">
      <c r="B81" s="132" t="s">
        <v>59</v>
      </c>
      <c r="C81" s="134" t="s">
        <v>12</v>
      </c>
      <c r="D81" s="9"/>
      <c r="E81" s="99" t="s">
        <v>72</v>
      </c>
      <c r="F81" s="126"/>
      <c r="G81" s="100"/>
      <c r="H81" s="12"/>
      <c r="I81" s="112" t="s">
        <v>59</v>
      </c>
      <c r="J81" s="91" t="s">
        <v>12</v>
      </c>
      <c r="K81" s="92"/>
      <c r="L81" s="12"/>
      <c r="M81" s="99" t="s">
        <v>82</v>
      </c>
      <c r="N81" s="126"/>
      <c r="O81" s="100"/>
    </row>
    <row r="82" spans="2:20" ht="16.5" thickBot="1" x14ac:dyDescent="0.3">
      <c r="B82" s="133"/>
      <c r="C82" s="135"/>
      <c r="D82" s="12"/>
      <c r="E82" s="23">
        <v>2018</v>
      </c>
      <c r="F82" s="24">
        <v>2019</v>
      </c>
      <c r="G82" s="25" t="s">
        <v>47</v>
      </c>
      <c r="H82" s="12"/>
      <c r="I82" s="113"/>
      <c r="J82" s="136"/>
      <c r="K82" s="125"/>
      <c r="L82" s="12"/>
      <c r="M82" s="23">
        <v>2018</v>
      </c>
      <c r="N82" s="24">
        <v>2019</v>
      </c>
      <c r="O82" s="25" t="s">
        <v>47</v>
      </c>
      <c r="S82" s="123"/>
      <c r="T82" s="123"/>
    </row>
    <row r="83" spans="2:20" ht="15.75" x14ac:dyDescent="0.25">
      <c r="B83" s="27">
        <v>1</v>
      </c>
      <c r="C83" s="27" t="s">
        <v>73</v>
      </c>
      <c r="D83" s="12"/>
      <c r="E83" s="17">
        <v>11177</v>
      </c>
      <c r="F83" s="18">
        <v>13457</v>
      </c>
      <c r="G83" s="38">
        <f t="shared" ref="G83:G94" si="17">+F83/E83-1</f>
        <v>0.2039903372998122</v>
      </c>
      <c r="H83" s="12"/>
      <c r="I83" s="26">
        <v>1</v>
      </c>
      <c r="J83" s="57" t="s">
        <v>73</v>
      </c>
      <c r="K83" s="58"/>
      <c r="L83" s="12"/>
      <c r="M83" s="36">
        <v>131218</v>
      </c>
      <c r="N83" s="37">
        <v>141740</v>
      </c>
      <c r="O83" s="38">
        <f t="shared" ref="O83:O94" si="18">+N83/M83-1</f>
        <v>8.0187169443216577E-2</v>
      </c>
      <c r="Q83" s="137"/>
      <c r="R83" s="137"/>
      <c r="S83" s="123"/>
      <c r="T83" s="123"/>
    </row>
    <row r="84" spans="2:20" ht="15.75" x14ac:dyDescent="0.25">
      <c r="B84" s="29">
        <f>+B83+1</f>
        <v>2</v>
      </c>
      <c r="C84" s="29" t="s">
        <v>74</v>
      </c>
      <c r="D84" s="12"/>
      <c r="E84" s="19">
        <v>9313</v>
      </c>
      <c r="F84" s="20">
        <v>11963</v>
      </c>
      <c r="G84" s="39">
        <f t="shared" si="17"/>
        <v>0.28454848061849036</v>
      </c>
      <c r="H84" s="12"/>
      <c r="I84" s="28">
        <f>+I83+1</f>
        <v>2</v>
      </c>
      <c r="J84" s="59" t="s">
        <v>74</v>
      </c>
      <c r="K84" s="60"/>
      <c r="L84" s="12"/>
      <c r="M84" s="19">
        <v>100818</v>
      </c>
      <c r="N84" s="20">
        <v>113780</v>
      </c>
      <c r="O84" s="39">
        <f t="shared" si="18"/>
        <v>0.12856831121426726</v>
      </c>
      <c r="Q84" s="137"/>
      <c r="R84" s="137"/>
      <c r="S84" s="123"/>
      <c r="T84" s="123"/>
    </row>
    <row r="85" spans="2:20" ht="15.75" x14ac:dyDescent="0.25">
      <c r="B85" s="30">
        <f t="shared" ref="B85:B92" si="19">+B84+1</f>
        <v>3</v>
      </c>
      <c r="C85" s="30" t="s">
        <v>75</v>
      </c>
      <c r="D85" s="12"/>
      <c r="E85" s="17">
        <v>8441</v>
      </c>
      <c r="F85" s="18">
        <v>9716</v>
      </c>
      <c r="G85" s="39">
        <f t="shared" si="17"/>
        <v>0.1510484539746475</v>
      </c>
      <c r="H85" s="12"/>
      <c r="I85" s="26">
        <f t="shared" ref="I85:I92" si="20">+I84+1</f>
        <v>3</v>
      </c>
      <c r="J85" s="61" t="s">
        <v>75</v>
      </c>
      <c r="K85" s="62"/>
      <c r="L85" s="12"/>
      <c r="M85" s="17">
        <v>89973</v>
      </c>
      <c r="N85" s="18">
        <v>104011</v>
      </c>
      <c r="O85" s="39">
        <f t="shared" si="18"/>
        <v>0.15602458515332374</v>
      </c>
      <c r="Q85" s="137"/>
      <c r="R85" s="137"/>
      <c r="S85" s="123"/>
      <c r="T85" s="123"/>
    </row>
    <row r="86" spans="2:20" ht="15.75" x14ac:dyDescent="0.25">
      <c r="B86" s="29">
        <f t="shared" si="19"/>
        <v>4</v>
      </c>
      <c r="C86" s="29" t="s">
        <v>76</v>
      </c>
      <c r="D86" s="12"/>
      <c r="E86" s="19">
        <v>7862</v>
      </c>
      <c r="F86" s="20">
        <v>7451</v>
      </c>
      <c r="G86" s="39">
        <f t="shared" si="17"/>
        <v>-5.2276774357669753E-2</v>
      </c>
      <c r="H86" s="12"/>
      <c r="I86" s="28">
        <f t="shared" si="20"/>
        <v>4</v>
      </c>
      <c r="J86" s="59" t="s">
        <v>76</v>
      </c>
      <c r="K86" s="60"/>
      <c r="L86" s="12"/>
      <c r="M86" s="19">
        <v>84556</v>
      </c>
      <c r="N86" s="20">
        <v>84743</v>
      </c>
      <c r="O86" s="39">
        <f t="shared" si="18"/>
        <v>2.2115521074790312E-3</v>
      </c>
      <c r="Q86" s="137"/>
      <c r="R86" s="137"/>
      <c r="S86" s="123"/>
      <c r="T86" s="123"/>
    </row>
    <row r="87" spans="2:20" ht="15.75" x14ac:dyDescent="0.25">
      <c r="B87" s="30">
        <f t="shared" si="19"/>
        <v>5</v>
      </c>
      <c r="C87" s="30" t="s">
        <v>8</v>
      </c>
      <c r="D87" s="12"/>
      <c r="E87" s="17">
        <v>3978</v>
      </c>
      <c r="F87" s="18">
        <v>5426</v>
      </c>
      <c r="G87" s="39">
        <f t="shared" si="17"/>
        <v>0.36400201106083463</v>
      </c>
      <c r="H87" s="12"/>
      <c r="I87" s="26">
        <f t="shared" si="20"/>
        <v>5</v>
      </c>
      <c r="J87" s="61" t="s">
        <v>8</v>
      </c>
      <c r="K87" s="62"/>
      <c r="L87" s="12"/>
      <c r="M87" s="17">
        <v>43100</v>
      </c>
      <c r="N87" s="18">
        <v>50917</v>
      </c>
      <c r="O87" s="39">
        <f t="shared" si="18"/>
        <v>0.18136890951276108</v>
      </c>
      <c r="Q87" s="137"/>
      <c r="R87" s="137"/>
      <c r="S87" s="123"/>
      <c r="T87" s="123"/>
    </row>
    <row r="88" spans="2:20" ht="15.75" x14ac:dyDescent="0.25">
      <c r="B88" s="29">
        <f t="shared" si="19"/>
        <v>6</v>
      </c>
      <c r="C88" s="29" t="s">
        <v>80</v>
      </c>
      <c r="D88" s="12"/>
      <c r="E88" s="19">
        <v>1892</v>
      </c>
      <c r="F88" s="20">
        <v>2622</v>
      </c>
      <c r="G88" s="39">
        <f t="shared" si="17"/>
        <v>0.38583509513742076</v>
      </c>
      <c r="H88" s="12"/>
      <c r="I88" s="28">
        <f t="shared" si="20"/>
        <v>6</v>
      </c>
      <c r="J88" s="59" t="s">
        <v>79</v>
      </c>
      <c r="K88" s="60"/>
      <c r="L88" s="12"/>
      <c r="M88" s="19">
        <v>21320</v>
      </c>
      <c r="N88" s="20">
        <v>24697</v>
      </c>
      <c r="O88" s="39">
        <f t="shared" si="18"/>
        <v>0.15839587242026276</v>
      </c>
      <c r="Q88" s="137"/>
      <c r="R88" s="137"/>
      <c r="S88" s="123"/>
      <c r="T88" s="123"/>
    </row>
    <row r="89" spans="2:20" ht="15.75" x14ac:dyDescent="0.25">
      <c r="B89" s="30">
        <f t="shared" si="19"/>
        <v>7</v>
      </c>
      <c r="C89" s="30" t="s">
        <v>79</v>
      </c>
      <c r="D89" s="12"/>
      <c r="E89" s="17">
        <v>1761</v>
      </c>
      <c r="F89" s="18">
        <v>2327</v>
      </c>
      <c r="G89" s="39">
        <f t="shared" si="17"/>
        <v>0.32140829074389554</v>
      </c>
      <c r="H89" s="12"/>
      <c r="I89" s="26">
        <f t="shared" si="20"/>
        <v>7</v>
      </c>
      <c r="J89" s="61" t="s">
        <v>80</v>
      </c>
      <c r="K89" s="62"/>
      <c r="L89" s="12"/>
      <c r="M89" s="17">
        <v>19677</v>
      </c>
      <c r="N89" s="18">
        <v>24550</v>
      </c>
      <c r="O89" s="39">
        <f t="shared" si="18"/>
        <v>0.24764954007216544</v>
      </c>
      <c r="Q89" s="137"/>
      <c r="R89" s="137"/>
      <c r="S89" s="123"/>
      <c r="T89" s="123"/>
    </row>
    <row r="90" spans="2:20" ht="15.75" x14ac:dyDescent="0.25">
      <c r="B90" s="29">
        <f t="shared" si="19"/>
        <v>8</v>
      </c>
      <c r="C90" s="29" t="s">
        <v>78</v>
      </c>
      <c r="D90" s="12"/>
      <c r="E90" s="19">
        <v>1765</v>
      </c>
      <c r="F90" s="20">
        <v>2028</v>
      </c>
      <c r="G90" s="39">
        <f t="shared" si="17"/>
        <v>0.14900849858356935</v>
      </c>
      <c r="H90" s="12"/>
      <c r="I90" s="28">
        <f t="shared" si="20"/>
        <v>8</v>
      </c>
      <c r="J90" s="59" t="s">
        <v>78</v>
      </c>
      <c r="K90" s="60"/>
      <c r="L90" s="12"/>
      <c r="M90" s="19">
        <v>21128</v>
      </c>
      <c r="N90" s="20">
        <v>23664</v>
      </c>
      <c r="O90" s="39">
        <f t="shared" si="18"/>
        <v>0.1200302915562288</v>
      </c>
      <c r="Q90" s="137"/>
      <c r="R90" s="137"/>
      <c r="S90" s="123"/>
      <c r="T90" s="123"/>
    </row>
    <row r="91" spans="2:20" ht="15.75" x14ac:dyDescent="0.25">
      <c r="B91" s="30">
        <f t="shared" si="19"/>
        <v>9</v>
      </c>
      <c r="C91" s="30" t="s">
        <v>77</v>
      </c>
      <c r="D91" s="12"/>
      <c r="E91" s="17">
        <v>2115</v>
      </c>
      <c r="F91" s="18">
        <v>1926</v>
      </c>
      <c r="G91" s="39">
        <f t="shared" si="17"/>
        <v>-8.9361702127659592E-2</v>
      </c>
      <c r="H91" s="12"/>
      <c r="I91" s="26">
        <f t="shared" si="20"/>
        <v>9</v>
      </c>
      <c r="J91" s="61" t="s">
        <v>77</v>
      </c>
      <c r="K91" s="62"/>
      <c r="L91" s="12"/>
      <c r="M91" s="17">
        <v>21815</v>
      </c>
      <c r="N91" s="18">
        <v>22959</v>
      </c>
      <c r="O91" s="39">
        <f t="shared" si="18"/>
        <v>5.2440980976392382E-2</v>
      </c>
      <c r="Q91" s="137"/>
      <c r="R91" s="137"/>
      <c r="S91" s="123"/>
      <c r="T91" s="123"/>
    </row>
    <row r="92" spans="2:20" ht="15.75" x14ac:dyDescent="0.25">
      <c r="B92" s="29">
        <f t="shared" si="19"/>
        <v>10</v>
      </c>
      <c r="C92" s="29" t="s">
        <v>81</v>
      </c>
      <c r="D92" s="12"/>
      <c r="E92" s="19">
        <v>360</v>
      </c>
      <c r="F92" s="20">
        <v>537</v>
      </c>
      <c r="G92" s="39">
        <f t="shared" si="17"/>
        <v>0.4916666666666667</v>
      </c>
      <c r="H92" s="12"/>
      <c r="I92" s="28">
        <f t="shared" si="20"/>
        <v>10</v>
      </c>
      <c r="J92" s="59" t="s">
        <v>81</v>
      </c>
      <c r="K92" s="60"/>
      <c r="L92" s="12"/>
      <c r="M92" s="19">
        <v>2784</v>
      </c>
      <c r="N92" s="20">
        <v>4636</v>
      </c>
      <c r="O92" s="39">
        <f t="shared" si="18"/>
        <v>0.66522988505747116</v>
      </c>
      <c r="Q92" s="137"/>
      <c r="R92" s="137"/>
      <c r="S92" s="123"/>
      <c r="T92" s="123"/>
    </row>
    <row r="93" spans="2:20" ht="16.5" thickBot="1" x14ac:dyDescent="0.3">
      <c r="B93" s="30"/>
      <c r="C93" s="30" t="s">
        <v>9</v>
      </c>
      <c r="D93" s="12"/>
      <c r="E93" s="17">
        <f>+E94-E95</f>
        <v>1760</v>
      </c>
      <c r="F93" s="18">
        <f>+F94-F95</f>
        <v>1580</v>
      </c>
      <c r="G93" s="40">
        <f t="shared" si="17"/>
        <v>-0.10227272727272729</v>
      </c>
      <c r="H93" s="12"/>
      <c r="I93" s="26"/>
      <c r="J93" s="61" t="s">
        <v>9</v>
      </c>
      <c r="K93" s="62"/>
      <c r="L93" s="12"/>
      <c r="M93" s="17">
        <f>+M94-M95</f>
        <v>16972</v>
      </c>
      <c r="N93" s="18">
        <f>+N94-N95</f>
        <v>16389</v>
      </c>
      <c r="O93" s="40">
        <f t="shared" si="18"/>
        <v>-3.435069526278578E-2</v>
      </c>
    </row>
    <row r="94" spans="2:20" ht="16.5" thickBot="1" x14ac:dyDescent="0.3">
      <c r="B94" s="32"/>
      <c r="C94" s="46" t="s">
        <v>48</v>
      </c>
      <c r="D94" s="12"/>
      <c r="E94" s="33">
        <v>50424</v>
      </c>
      <c r="F94" s="34">
        <v>59033</v>
      </c>
      <c r="G94" s="40">
        <f t="shared" si="17"/>
        <v>0.17073219102014914</v>
      </c>
      <c r="H94" s="12"/>
      <c r="I94" s="31"/>
      <c r="J94" s="130" t="s">
        <v>48</v>
      </c>
      <c r="K94" s="131"/>
      <c r="L94" s="12"/>
      <c r="M94" s="33">
        <v>553361</v>
      </c>
      <c r="N94" s="34">
        <v>612086</v>
      </c>
      <c r="O94" s="40">
        <f t="shared" si="18"/>
        <v>0.10612421186169607</v>
      </c>
    </row>
    <row r="95" spans="2:20" ht="15.75" x14ac:dyDescent="0.25">
      <c r="B95" s="45" t="s">
        <v>46</v>
      </c>
      <c r="E95" s="47">
        <f>+SUM(E83:E92)</f>
        <v>48664</v>
      </c>
      <c r="F95" s="47">
        <f>+SUM(F83:F92)</f>
        <v>57453</v>
      </c>
      <c r="G95" s="48"/>
      <c r="H95" s="48"/>
      <c r="I95" s="48"/>
      <c r="J95" s="48"/>
      <c r="K95" s="49"/>
      <c r="L95" s="48"/>
      <c r="M95" s="47">
        <f>+SUM(M83:M92)</f>
        <v>536389</v>
      </c>
      <c r="N95" s="47">
        <f>+SUM(N83:N92)</f>
        <v>595697</v>
      </c>
    </row>
    <row r="96" spans="2:20" x14ac:dyDescent="0.25"/>
    <row r="97" spans="2:20" x14ac:dyDescent="0.25"/>
    <row r="98" spans="2:20" ht="15.75" x14ac:dyDescent="0.25">
      <c r="C98" s="88" t="s">
        <v>90</v>
      </c>
      <c r="D98" s="89"/>
      <c r="E98" s="89"/>
      <c r="F98" s="89"/>
      <c r="G98" s="89"/>
      <c r="H98" s="89"/>
      <c r="I98" s="89"/>
      <c r="J98" s="89"/>
      <c r="K98" s="89"/>
    </row>
    <row r="99" spans="2:20" ht="15.75" thickBot="1" x14ac:dyDescent="0.3"/>
    <row r="100" spans="2:20" ht="16.5" thickBot="1" x14ac:dyDescent="0.3">
      <c r="B100" s="132" t="s">
        <v>59</v>
      </c>
      <c r="C100" s="134" t="s">
        <v>61</v>
      </c>
      <c r="D100" s="9"/>
      <c r="E100" s="99" t="s">
        <v>83</v>
      </c>
      <c r="F100" s="126"/>
      <c r="G100" s="100"/>
      <c r="H100" s="12"/>
      <c r="I100" s="112" t="s">
        <v>59</v>
      </c>
      <c r="J100" s="91" t="s">
        <v>12</v>
      </c>
      <c r="K100" s="92"/>
      <c r="L100" s="12"/>
      <c r="M100" s="99" t="s">
        <v>84</v>
      </c>
      <c r="N100" s="126"/>
      <c r="O100" s="100"/>
    </row>
    <row r="101" spans="2:20" ht="16.5" thickBot="1" x14ac:dyDescent="0.3">
      <c r="B101" s="133"/>
      <c r="C101" s="135"/>
      <c r="D101" s="12"/>
      <c r="E101" s="23">
        <v>2018</v>
      </c>
      <c r="F101" s="24">
        <v>2019</v>
      </c>
      <c r="G101" s="25" t="s">
        <v>47</v>
      </c>
      <c r="H101" s="12"/>
      <c r="I101" s="113"/>
      <c r="J101" s="136"/>
      <c r="K101" s="125"/>
      <c r="L101" s="12"/>
      <c r="M101" s="23">
        <v>2018</v>
      </c>
      <c r="N101" s="24">
        <v>2019</v>
      </c>
      <c r="O101" s="25" t="s">
        <v>47</v>
      </c>
      <c r="S101" s="123"/>
      <c r="T101" s="123"/>
    </row>
    <row r="102" spans="2:20" ht="15.75" x14ac:dyDescent="0.25">
      <c r="B102" s="27">
        <v>1</v>
      </c>
      <c r="C102" s="27" t="s">
        <v>62</v>
      </c>
      <c r="D102" s="12"/>
      <c r="E102" s="17">
        <v>12331</v>
      </c>
      <c r="F102" s="18">
        <v>8421</v>
      </c>
      <c r="G102" s="38">
        <f t="shared" ref="G102:G113" si="21">+F102/E102-1</f>
        <v>-0.31708701646257398</v>
      </c>
      <c r="H102" s="12"/>
      <c r="I102" s="26">
        <v>1</v>
      </c>
      <c r="J102" s="57" t="s">
        <v>62</v>
      </c>
      <c r="K102" s="58"/>
      <c r="L102" s="12"/>
      <c r="M102" s="36">
        <v>83718</v>
      </c>
      <c r="N102" s="37">
        <v>76449</v>
      </c>
      <c r="O102" s="38">
        <f t="shared" ref="O102:O113" si="22">+N102/M102-1</f>
        <v>-8.6827205618863368E-2</v>
      </c>
      <c r="Q102" s="123"/>
      <c r="R102" s="123"/>
      <c r="S102" s="123"/>
      <c r="T102" s="123"/>
    </row>
    <row r="103" spans="2:20" ht="15.75" x14ac:dyDescent="0.25">
      <c r="B103" s="29">
        <f>+B102+1</f>
        <v>2</v>
      </c>
      <c r="C103" s="29" t="s">
        <v>64</v>
      </c>
      <c r="D103" s="12"/>
      <c r="E103" s="19">
        <v>2195</v>
      </c>
      <c r="F103" s="20">
        <v>2387</v>
      </c>
      <c r="G103" s="39">
        <f t="shared" si="21"/>
        <v>8.7471526195899818E-2</v>
      </c>
      <c r="H103" s="12"/>
      <c r="I103" s="28">
        <f>+I102+1</f>
        <v>2</v>
      </c>
      <c r="J103" s="59" t="s">
        <v>63</v>
      </c>
      <c r="K103" s="60"/>
      <c r="L103" s="12"/>
      <c r="M103" s="19">
        <v>23604</v>
      </c>
      <c r="N103" s="20">
        <v>23134</v>
      </c>
      <c r="O103" s="39">
        <f t="shared" si="22"/>
        <v>-1.9911879342484284E-2</v>
      </c>
      <c r="Q103" s="123"/>
      <c r="R103" s="123"/>
      <c r="S103" s="123"/>
      <c r="T103" s="123"/>
    </row>
    <row r="104" spans="2:20" ht="15.75" x14ac:dyDescent="0.25">
      <c r="B104" s="30">
        <f t="shared" ref="B104:B111" si="23">+B103+1</f>
        <v>3</v>
      </c>
      <c r="C104" s="30" t="s">
        <v>63</v>
      </c>
      <c r="D104" s="12"/>
      <c r="E104" s="17">
        <v>2276</v>
      </c>
      <c r="F104" s="18">
        <v>2230</v>
      </c>
      <c r="G104" s="39">
        <f t="shared" si="21"/>
        <v>-2.0210896309314608E-2</v>
      </c>
      <c r="H104" s="12"/>
      <c r="I104" s="26">
        <f t="shared" ref="I104:I111" si="24">+I103+1</f>
        <v>3</v>
      </c>
      <c r="J104" s="61" t="s">
        <v>64</v>
      </c>
      <c r="K104" s="62"/>
      <c r="L104" s="12"/>
      <c r="M104" s="17">
        <v>19483</v>
      </c>
      <c r="N104" s="18">
        <v>20465</v>
      </c>
      <c r="O104" s="39">
        <f t="shared" si="22"/>
        <v>5.0402915362110612E-2</v>
      </c>
      <c r="Q104" s="123"/>
      <c r="R104" s="123"/>
      <c r="S104" s="123"/>
      <c r="T104" s="123"/>
    </row>
    <row r="105" spans="2:20" ht="15.75" x14ac:dyDescent="0.25">
      <c r="B105" s="29">
        <f t="shared" si="23"/>
        <v>4</v>
      </c>
      <c r="C105" s="29" t="s">
        <v>67</v>
      </c>
      <c r="D105" s="12"/>
      <c r="E105" s="19">
        <v>1325</v>
      </c>
      <c r="F105" s="20">
        <v>2043</v>
      </c>
      <c r="G105" s="39">
        <f t="shared" si="21"/>
        <v>0.54188679245283011</v>
      </c>
      <c r="H105" s="12"/>
      <c r="I105" s="28">
        <f t="shared" si="24"/>
        <v>4</v>
      </c>
      <c r="J105" s="59" t="s">
        <v>65</v>
      </c>
      <c r="K105" s="60"/>
      <c r="L105" s="12"/>
      <c r="M105" s="19">
        <v>13535</v>
      </c>
      <c r="N105" s="20">
        <v>13222</v>
      </c>
      <c r="O105" s="39">
        <f t="shared" si="22"/>
        <v>-2.3125230882896197E-2</v>
      </c>
      <c r="Q105" s="123"/>
      <c r="R105" s="123"/>
      <c r="S105" s="123"/>
      <c r="T105" s="123"/>
    </row>
    <row r="106" spans="2:20" ht="15.75" x14ac:dyDescent="0.25">
      <c r="B106" s="30">
        <f t="shared" si="23"/>
        <v>5</v>
      </c>
      <c r="C106" s="30" t="s">
        <v>65</v>
      </c>
      <c r="D106" s="12"/>
      <c r="E106" s="17">
        <v>1536</v>
      </c>
      <c r="F106" s="18">
        <v>1320</v>
      </c>
      <c r="G106" s="39">
        <f t="shared" si="21"/>
        <v>-0.140625</v>
      </c>
      <c r="H106" s="12"/>
      <c r="I106" s="26">
        <f t="shared" si="24"/>
        <v>5</v>
      </c>
      <c r="J106" s="61" t="s">
        <v>67</v>
      </c>
      <c r="K106" s="62"/>
      <c r="L106" s="12"/>
      <c r="M106" s="17">
        <v>7696</v>
      </c>
      <c r="N106" s="18">
        <v>13114</v>
      </c>
      <c r="O106" s="39">
        <f t="shared" si="22"/>
        <v>0.7040020790020789</v>
      </c>
      <c r="Q106" s="123"/>
      <c r="R106" s="123"/>
      <c r="S106" s="123"/>
      <c r="T106" s="123"/>
    </row>
    <row r="107" spans="2:20" ht="15.75" x14ac:dyDescent="0.25">
      <c r="B107" s="29">
        <f t="shared" si="23"/>
        <v>6</v>
      </c>
      <c r="C107" s="29" t="s">
        <v>66</v>
      </c>
      <c r="D107" s="12"/>
      <c r="E107" s="19">
        <v>1019</v>
      </c>
      <c r="F107" s="20">
        <v>1252</v>
      </c>
      <c r="G107" s="39">
        <f t="shared" si="21"/>
        <v>0.22865554465161919</v>
      </c>
      <c r="H107" s="12"/>
      <c r="I107" s="28">
        <f t="shared" si="24"/>
        <v>6</v>
      </c>
      <c r="J107" s="59" t="s">
        <v>66</v>
      </c>
      <c r="K107" s="60"/>
      <c r="L107" s="12"/>
      <c r="M107" s="19">
        <v>8869</v>
      </c>
      <c r="N107" s="20">
        <v>10343</v>
      </c>
      <c r="O107" s="39">
        <f t="shared" si="22"/>
        <v>0.16619686548652601</v>
      </c>
      <c r="Q107" s="123"/>
      <c r="R107" s="123"/>
      <c r="S107" s="123"/>
      <c r="T107" s="123"/>
    </row>
    <row r="108" spans="2:20" ht="15.75" x14ac:dyDescent="0.25">
      <c r="B108" s="30">
        <f t="shared" si="23"/>
        <v>7</v>
      </c>
      <c r="C108" s="30" t="s">
        <v>68</v>
      </c>
      <c r="D108" s="12"/>
      <c r="E108" s="17">
        <v>795</v>
      </c>
      <c r="F108" s="18">
        <v>847</v>
      </c>
      <c r="G108" s="39">
        <f t="shared" si="21"/>
        <v>6.5408805031446526E-2</v>
      </c>
      <c r="H108" s="12"/>
      <c r="I108" s="26">
        <f t="shared" si="24"/>
        <v>7</v>
      </c>
      <c r="J108" s="61" t="s">
        <v>68</v>
      </c>
      <c r="K108" s="62"/>
      <c r="L108" s="12"/>
      <c r="M108" s="17">
        <v>5764</v>
      </c>
      <c r="N108" s="18">
        <v>6564</v>
      </c>
      <c r="O108" s="39">
        <f t="shared" si="22"/>
        <v>0.13879250520471897</v>
      </c>
      <c r="Q108" s="123"/>
      <c r="R108" s="123"/>
      <c r="S108" s="123"/>
      <c r="T108" s="123"/>
    </row>
    <row r="109" spans="2:20" ht="15.75" x14ac:dyDescent="0.25">
      <c r="B109" s="29">
        <f t="shared" si="23"/>
        <v>8</v>
      </c>
      <c r="C109" s="29" t="s">
        <v>110</v>
      </c>
      <c r="D109" s="12"/>
      <c r="E109" s="19">
        <v>117</v>
      </c>
      <c r="F109" s="20">
        <v>793</v>
      </c>
      <c r="G109" s="39">
        <f t="shared" si="21"/>
        <v>5.7777777777777777</v>
      </c>
      <c r="H109" s="12"/>
      <c r="I109" s="28">
        <f t="shared" si="24"/>
        <v>8</v>
      </c>
      <c r="J109" s="59" t="s">
        <v>71</v>
      </c>
      <c r="K109" s="60"/>
      <c r="L109" s="12"/>
      <c r="M109" s="19">
        <v>4765</v>
      </c>
      <c r="N109" s="20">
        <v>5328</v>
      </c>
      <c r="O109" s="39">
        <f t="shared" si="22"/>
        <v>0.11815320041972721</v>
      </c>
      <c r="Q109" s="123"/>
      <c r="R109" s="123"/>
      <c r="S109" s="123"/>
      <c r="T109" s="123"/>
    </row>
    <row r="110" spans="2:20" ht="15.75" x14ac:dyDescent="0.25">
      <c r="B110" s="30">
        <f t="shared" si="23"/>
        <v>9</v>
      </c>
      <c r="C110" s="30" t="s">
        <v>71</v>
      </c>
      <c r="D110" s="12"/>
      <c r="E110" s="17">
        <v>627</v>
      </c>
      <c r="F110" s="18">
        <v>625</v>
      </c>
      <c r="G110" s="39">
        <f t="shared" si="21"/>
        <v>-3.1897926634768536E-3</v>
      </c>
      <c r="H110" s="12"/>
      <c r="I110" s="26">
        <f t="shared" si="24"/>
        <v>9</v>
      </c>
      <c r="J110" s="61" t="s">
        <v>69</v>
      </c>
      <c r="K110" s="62"/>
      <c r="L110" s="12"/>
      <c r="M110" s="17">
        <v>5384</v>
      </c>
      <c r="N110" s="18">
        <v>5184</v>
      </c>
      <c r="O110" s="39">
        <f t="shared" si="22"/>
        <v>-3.7147102526002951E-2</v>
      </c>
      <c r="Q110" s="123"/>
      <c r="R110" s="123"/>
      <c r="S110" s="123"/>
      <c r="T110" s="123"/>
    </row>
    <row r="111" spans="2:20" ht="15.75" x14ac:dyDescent="0.25">
      <c r="B111" s="29">
        <f t="shared" si="23"/>
        <v>10</v>
      </c>
      <c r="C111" s="29" t="s">
        <v>69</v>
      </c>
      <c r="D111" s="12"/>
      <c r="E111" s="19">
        <v>602</v>
      </c>
      <c r="F111" s="20">
        <v>608</v>
      </c>
      <c r="G111" s="39">
        <f t="shared" si="21"/>
        <v>9.966777408637828E-3</v>
      </c>
      <c r="H111" s="12"/>
      <c r="I111" s="28">
        <f t="shared" si="24"/>
        <v>10</v>
      </c>
      <c r="J111" s="59" t="s">
        <v>70</v>
      </c>
      <c r="K111" s="60"/>
      <c r="L111" s="12"/>
      <c r="M111" s="19">
        <v>5098</v>
      </c>
      <c r="N111" s="20">
        <v>5092</v>
      </c>
      <c r="O111" s="39">
        <f t="shared" si="22"/>
        <v>-1.1769321302471658E-3</v>
      </c>
      <c r="Q111" s="123"/>
      <c r="R111" s="123"/>
    </row>
    <row r="112" spans="2:20" ht="16.5" thickBot="1" x14ac:dyDescent="0.3">
      <c r="B112" s="30"/>
      <c r="C112" s="30" t="s">
        <v>9</v>
      </c>
      <c r="D112" s="12"/>
      <c r="E112" s="17">
        <f>+E113-E114</f>
        <v>10289</v>
      </c>
      <c r="F112" s="18">
        <f>+F113-F114</f>
        <v>10187</v>
      </c>
      <c r="G112" s="40">
        <f t="shared" si="21"/>
        <v>-9.9134998542131925E-3</v>
      </c>
      <c r="H112" s="12"/>
      <c r="I112" s="26"/>
      <c r="J112" s="103" t="s">
        <v>9</v>
      </c>
      <c r="K112" s="104"/>
      <c r="L112" s="12"/>
      <c r="M112" s="17">
        <f>+M113-M114</f>
        <v>78746</v>
      </c>
      <c r="N112" s="18">
        <f>+N113-N114</f>
        <v>84789</v>
      </c>
      <c r="O112" s="40">
        <f t="shared" si="22"/>
        <v>7.6740405861885019E-2</v>
      </c>
      <c r="Q112" s="123"/>
      <c r="R112" s="123"/>
    </row>
    <row r="113" spans="2:18" ht="16.5" thickBot="1" x14ac:dyDescent="0.3">
      <c r="B113" s="32"/>
      <c r="C113" s="46" t="s">
        <v>48</v>
      </c>
      <c r="D113" s="12"/>
      <c r="E113" s="33">
        <f>+E57</f>
        <v>33112</v>
      </c>
      <c r="F113" s="34">
        <f>+F57</f>
        <v>30713</v>
      </c>
      <c r="G113" s="40">
        <f t="shared" si="21"/>
        <v>-7.2451075138922461E-2</v>
      </c>
      <c r="H113" s="12"/>
      <c r="I113" s="31"/>
      <c r="J113" s="130" t="s">
        <v>48</v>
      </c>
      <c r="K113" s="131"/>
      <c r="L113" s="12"/>
      <c r="M113" s="33">
        <f>+M57</f>
        <v>256662</v>
      </c>
      <c r="N113" s="34">
        <f>+N57</f>
        <v>263684</v>
      </c>
      <c r="O113" s="40">
        <f t="shared" si="22"/>
        <v>2.7358938993695903E-2</v>
      </c>
    </row>
    <row r="114" spans="2:18" ht="15.75" x14ac:dyDescent="0.25">
      <c r="B114" s="45" t="s">
        <v>46</v>
      </c>
      <c r="E114" s="47">
        <f>+SUM(E102:E111)</f>
        <v>22823</v>
      </c>
      <c r="F114" s="47">
        <f>+SUM(F102:F111)</f>
        <v>20526</v>
      </c>
      <c r="G114" s="48"/>
      <c r="H114" s="48"/>
      <c r="I114" s="48"/>
      <c r="J114" s="48"/>
      <c r="K114" s="49"/>
      <c r="L114" s="48"/>
      <c r="M114" s="47">
        <f>+SUM(M102:M111)</f>
        <v>177916</v>
      </c>
      <c r="N114" s="47">
        <f>+SUM(N102:N111)</f>
        <v>178895</v>
      </c>
    </row>
    <row r="115" spans="2:18" x14ac:dyDescent="0.25"/>
    <row r="116" spans="2:18" x14ac:dyDescent="0.25"/>
    <row r="117" spans="2:18" x14ac:dyDescent="0.25"/>
    <row r="118" spans="2:18" x14ac:dyDescent="0.25"/>
    <row r="119" spans="2:18" ht="15.75" thickBot="1" x14ac:dyDescent="0.3"/>
    <row r="120" spans="2:18" ht="15.75" customHeight="1" thickBot="1" x14ac:dyDescent="0.3">
      <c r="B120" s="90" t="s">
        <v>59</v>
      </c>
      <c r="C120" s="112" t="s">
        <v>85</v>
      </c>
      <c r="D120" s="9"/>
      <c r="E120" s="114" t="s">
        <v>50</v>
      </c>
      <c r="F120" s="115"/>
      <c r="G120" s="116"/>
      <c r="H120" s="12"/>
      <c r="I120" s="117" t="s">
        <v>59</v>
      </c>
      <c r="J120" s="90" t="s">
        <v>85</v>
      </c>
      <c r="K120" s="92"/>
      <c r="L120" s="12"/>
      <c r="M120" s="114" t="s">
        <v>43</v>
      </c>
      <c r="N120" s="115"/>
      <c r="O120" s="116"/>
    </row>
    <row r="121" spans="2:18" ht="16.5" customHeight="1" thickBot="1" x14ac:dyDescent="0.3">
      <c r="B121" s="111"/>
      <c r="C121" s="113"/>
      <c r="D121" s="12"/>
      <c r="E121" s="23">
        <v>2018</v>
      </c>
      <c r="F121" s="24">
        <v>2019</v>
      </c>
      <c r="G121" s="25" t="s">
        <v>47</v>
      </c>
      <c r="H121" s="12"/>
      <c r="I121" s="118"/>
      <c r="J121" s="111"/>
      <c r="K121" s="138"/>
      <c r="L121" s="12"/>
      <c r="M121" s="55">
        <v>2018</v>
      </c>
      <c r="N121" s="56">
        <v>2019</v>
      </c>
      <c r="O121" s="54" t="s">
        <v>47</v>
      </c>
    </row>
    <row r="122" spans="2:18" ht="15.75" x14ac:dyDescent="0.25">
      <c r="B122" s="52">
        <v>1</v>
      </c>
      <c r="C122" s="27" t="s">
        <v>86</v>
      </c>
      <c r="D122" s="12"/>
      <c r="E122" s="36">
        <v>94</v>
      </c>
      <c r="F122" s="37">
        <v>468</v>
      </c>
      <c r="G122" s="39">
        <f t="shared" ref="G122:G123" si="25">+F122/E122-1</f>
        <v>3.9787234042553195</v>
      </c>
      <c r="H122" s="12"/>
      <c r="I122" s="52">
        <v>1</v>
      </c>
      <c r="J122" s="57" t="s">
        <v>86</v>
      </c>
      <c r="K122" s="58"/>
      <c r="L122" s="12"/>
      <c r="M122" s="36">
        <v>268</v>
      </c>
      <c r="N122" s="37">
        <v>1769</v>
      </c>
      <c r="O122" s="39">
        <f t="shared" ref="O122:O125" si="26">+N122/M122-1</f>
        <v>5.6007462686567164</v>
      </c>
      <c r="Q122" s="123"/>
      <c r="R122" s="123"/>
    </row>
    <row r="123" spans="2:18" ht="15.75" x14ac:dyDescent="0.25">
      <c r="B123" s="51">
        <f>+B122+1</f>
        <v>2</v>
      </c>
      <c r="C123" s="29" t="s">
        <v>88</v>
      </c>
      <c r="D123" s="12"/>
      <c r="E123" s="19">
        <v>80</v>
      </c>
      <c r="F123" s="20">
        <v>141</v>
      </c>
      <c r="G123" s="39">
        <f t="shared" si="25"/>
        <v>0.76249999999999996</v>
      </c>
      <c r="H123" s="12"/>
      <c r="I123" s="51">
        <f>+I122+1</f>
        <v>2</v>
      </c>
      <c r="J123" s="59" t="s">
        <v>88</v>
      </c>
      <c r="K123" s="60"/>
      <c r="L123" s="12"/>
      <c r="M123" s="19">
        <v>390</v>
      </c>
      <c r="N123" s="20">
        <v>923</v>
      </c>
      <c r="O123" s="39">
        <f t="shared" si="26"/>
        <v>1.3666666666666667</v>
      </c>
      <c r="Q123" s="123"/>
      <c r="R123" s="123"/>
    </row>
    <row r="124" spans="2:18" ht="16.5" thickBot="1" x14ac:dyDescent="0.3">
      <c r="B124" s="52">
        <f t="shared" ref="B124" si="27">+B123+1</f>
        <v>3</v>
      </c>
      <c r="C124" s="30" t="s">
        <v>87</v>
      </c>
      <c r="D124" s="12"/>
      <c r="E124" s="17">
        <v>53</v>
      </c>
      <c r="F124" s="18">
        <v>37</v>
      </c>
      <c r="G124" s="39">
        <f>+F124/E124-1</f>
        <v>-0.30188679245283023</v>
      </c>
      <c r="H124" s="12"/>
      <c r="I124" s="52">
        <f t="shared" ref="I124" si="28">+I123+1</f>
        <v>3</v>
      </c>
      <c r="J124" s="80" t="s">
        <v>87</v>
      </c>
      <c r="K124" s="81"/>
      <c r="L124" s="12"/>
      <c r="M124" s="17">
        <v>274</v>
      </c>
      <c r="N124" s="18">
        <v>442</v>
      </c>
      <c r="O124" s="39">
        <f t="shared" si="26"/>
        <v>0.61313868613138678</v>
      </c>
      <c r="Q124" s="123"/>
      <c r="R124" s="123"/>
    </row>
    <row r="125" spans="2:18" ht="16.5" thickBot="1" x14ac:dyDescent="0.3">
      <c r="B125" s="53"/>
      <c r="C125" s="46" t="s">
        <v>48</v>
      </c>
      <c r="D125" s="12"/>
      <c r="E125" s="33">
        <f>+SUM(E122:E124)</f>
        <v>227</v>
      </c>
      <c r="F125" s="34">
        <f>+SUM(F122:F124)</f>
        <v>646</v>
      </c>
      <c r="G125" s="35">
        <f t="shared" ref="G125" si="29">+F125/E125-1</f>
        <v>1.8458149779735682</v>
      </c>
      <c r="H125" s="12"/>
      <c r="I125" s="53"/>
      <c r="J125" s="130" t="s">
        <v>48</v>
      </c>
      <c r="K125" s="131"/>
      <c r="L125" s="12"/>
      <c r="M125" s="33">
        <f>+M124+M123+M122</f>
        <v>932</v>
      </c>
      <c r="N125" s="34">
        <f>+N124+N123+N122</f>
        <v>3134</v>
      </c>
      <c r="O125" s="35">
        <f t="shared" si="26"/>
        <v>2.3626609442060085</v>
      </c>
    </row>
    <row r="126" spans="2:18" x14ac:dyDescent="0.25"/>
    <row r="127" spans="2:18" ht="15.75" thickBot="1" x14ac:dyDescent="0.3"/>
    <row r="128" spans="2:18" ht="15.75" customHeight="1" thickBot="1" x14ac:dyDescent="0.3">
      <c r="B128" s="90" t="s">
        <v>59</v>
      </c>
      <c r="C128" s="112" t="s">
        <v>12</v>
      </c>
      <c r="D128" s="9"/>
      <c r="E128" s="114" t="s">
        <v>50</v>
      </c>
      <c r="F128" s="115"/>
      <c r="G128" s="116"/>
      <c r="H128" s="12"/>
      <c r="I128" s="117" t="s">
        <v>59</v>
      </c>
      <c r="J128" s="90" t="s">
        <v>12</v>
      </c>
      <c r="K128" s="92"/>
      <c r="L128" s="12"/>
      <c r="M128" s="114" t="s">
        <v>43</v>
      </c>
      <c r="N128" s="115"/>
      <c r="O128" s="116"/>
    </row>
    <row r="129" spans="2:20" ht="16.5" thickBot="1" x14ac:dyDescent="0.3">
      <c r="B129" s="111"/>
      <c r="C129" s="113"/>
      <c r="D129" s="12"/>
      <c r="E129" s="23">
        <v>2018</v>
      </c>
      <c r="F129" s="24">
        <v>2019</v>
      </c>
      <c r="G129" s="25" t="s">
        <v>47</v>
      </c>
      <c r="H129" s="12"/>
      <c r="I129" s="118"/>
      <c r="J129" s="111"/>
      <c r="K129" s="138"/>
      <c r="L129" s="12"/>
      <c r="M129" s="23">
        <v>2018</v>
      </c>
      <c r="N129" s="24">
        <v>2019</v>
      </c>
      <c r="O129" s="25" t="s">
        <v>47</v>
      </c>
    </row>
    <row r="130" spans="2:20" ht="15.75" x14ac:dyDescent="0.25">
      <c r="B130" s="26">
        <v>1</v>
      </c>
      <c r="C130" s="27" t="s">
        <v>6</v>
      </c>
      <c r="D130" s="12"/>
      <c r="E130" s="36"/>
      <c r="F130" s="37">
        <v>210</v>
      </c>
      <c r="G130" s="39">
        <v>1</v>
      </c>
      <c r="H130" s="12"/>
      <c r="I130" s="26">
        <v>1</v>
      </c>
      <c r="J130" s="57" t="s">
        <v>2</v>
      </c>
      <c r="K130" s="58"/>
      <c r="L130" s="12"/>
      <c r="M130" s="36">
        <v>183</v>
      </c>
      <c r="N130" s="37">
        <v>792</v>
      </c>
      <c r="O130" s="39">
        <f t="shared" ref="O130:O140" si="30">+N130/M130-1</f>
        <v>3.3278688524590168</v>
      </c>
      <c r="Q130" s="123"/>
      <c r="R130" s="123"/>
      <c r="S130" s="123"/>
      <c r="T130" s="123"/>
    </row>
    <row r="131" spans="2:20" ht="15.75" x14ac:dyDescent="0.25">
      <c r="B131" s="28">
        <f>+B130+1</f>
        <v>2</v>
      </c>
      <c r="C131" s="29" t="s">
        <v>2</v>
      </c>
      <c r="D131" s="12"/>
      <c r="E131" s="19">
        <v>56</v>
      </c>
      <c r="F131" s="20">
        <v>189</v>
      </c>
      <c r="G131" s="39">
        <f t="shared" ref="G131:G141" si="31">+F131/E131-1</f>
        <v>2.375</v>
      </c>
      <c r="H131" s="12"/>
      <c r="I131" s="28">
        <f>+I130+1</f>
        <v>2</v>
      </c>
      <c r="J131" s="59" t="s">
        <v>6</v>
      </c>
      <c r="K131" s="60"/>
      <c r="L131" s="12"/>
      <c r="M131" s="19">
        <v>1</v>
      </c>
      <c r="N131" s="20">
        <v>480</v>
      </c>
      <c r="O131" s="39">
        <f t="shared" si="30"/>
        <v>479</v>
      </c>
      <c r="Q131" s="123"/>
      <c r="R131" s="123"/>
      <c r="S131" s="123"/>
      <c r="T131" s="123"/>
    </row>
    <row r="132" spans="2:20" ht="15.75" x14ac:dyDescent="0.25">
      <c r="B132" s="26">
        <f t="shared" ref="B132:B139" si="32">+B131+1</f>
        <v>3</v>
      </c>
      <c r="C132" s="30" t="s">
        <v>104</v>
      </c>
      <c r="D132" s="12"/>
      <c r="E132" s="17">
        <v>1</v>
      </c>
      <c r="F132" s="18">
        <v>47</v>
      </c>
      <c r="G132" s="39">
        <f t="shared" si="31"/>
        <v>46</v>
      </c>
      <c r="H132" s="12"/>
      <c r="I132" s="26">
        <f t="shared" ref="I132:I139" si="33">+I131+1</f>
        <v>3</v>
      </c>
      <c r="J132" s="61" t="s">
        <v>23</v>
      </c>
      <c r="K132" s="62"/>
      <c r="L132" s="12"/>
      <c r="M132" s="17">
        <v>285</v>
      </c>
      <c r="N132" s="18">
        <v>457</v>
      </c>
      <c r="O132" s="39">
        <f t="shared" si="30"/>
        <v>0.60350877192982466</v>
      </c>
      <c r="Q132" s="123"/>
      <c r="R132" s="123"/>
      <c r="S132" s="123"/>
      <c r="T132" s="123"/>
    </row>
    <row r="133" spans="2:20" ht="15.75" x14ac:dyDescent="0.25">
      <c r="B133" s="28">
        <f t="shared" si="32"/>
        <v>4</v>
      </c>
      <c r="C133" s="29" t="s">
        <v>23</v>
      </c>
      <c r="D133" s="12"/>
      <c r="E133" s="19">
        <v>53</v>
      </c>
      <c r="F133" s="20">
        <v>45</v>
      </c>
      <c r="G133" s="39">
        <f t="shared" si="31"/>
        <v>-0.15094339622641506</v>
      </c>
      <c r="H133" s="12"/>
      <c r="I133" s="28">
        <f t="shared" si="33"/>
        <v>4</v>
      </c>
      <c r="J133" s="59" t="s">
        <v>11</v>
      </c>
      <c r="K133" s="60"/>
      <c r="L133" s="12"/>
      <c r="M133" s="19">
        <v>11</v>
      </c>
      <c r="N133" s="20">
        <v>339</v>
      </c>
      <c r="O133" s="39">
        <f t="shared" si="30"/>
        <v>29.818181818181817</v>
      </c>
      <c r="Q133" s="123"/>
      <c r="R133" s="123"/>
      <c r="S133" s="123"/>
      <c r="T133" s="123"/>
    </row>
    <row r="134" spans="2:20" ht="15.75" x14ac:dyDescent="0.25">
      <c r="B134" s="26">
        <f t="shared" si="32"/>
        <v>5</v>
      </c>
      <c r="C134" s="30" t="s">
        <v>106</v>
      </c>
      <c r="D134" s="12"/>
      <c r="E134" s="17"/>
      <c r="F134" s="18">
        <v>42</v>
      </c>
      <c r="G134" s="39">
        <v>1</v>
      </c>
      <c r="H134" s="12"/>
      <c r="I134" s="26">
        <f t="shared" si="33"/>
        <v>5</v>
      </c>
      <c r="J134" s="61" t="s">
        <v>1</v>
      </c>
      <c r="K134" s="62"/>
      <c r="L134" s="12"/>
      <c r="M134" s="17">
        <v>220</v>
      </c>
      <c r="N134" s="18">
        <v>323</v>
      </c>
      <c r="O134" s="39">
        <f t="shared" si="30"/>
        <v>0.46818181818181825</v>
      </c>
      <c r="Q134" s="123"/>
      <c r="R134" s="123"/>
      <c r="S134" s="123"/>
      <c r="T134" s="123"/>
    </row>
    <row r="135" spans="2:20" ht="15.75" x14ac:dyDescent="0.25">
      <c r="B135" s="28">
        <f t="shared" si="32"/>
        <v>6</v>
      </c>
      <c r="C135" s="29" t="s">
        <v>11</v>
      </c>
      <c r="D135" s="12"/>
      <c r="E135" s="19"/>
      <c r="F135" s="20">
        <v>38</v>
      </c>
      <c r="G135" s="39">
        <v>1</v>
      </c>
      <c r="H135" s="12"/>
      <c r="I135" s="28">
        <f t="shared" si="33"/>
        <v>6</v>
      </c>
      <c r="J135" s="59" t="s">
        <v>25</v>
      </c>
      <c r="K135" s="60"/>
      <c r="L135" s="12"/>
      <c r="M135" s="19">
        <v>55</v>
      </c>
      <c r="N135" s="20">
        <v>137</v>
      </c>
      <c r="O135" s="39">
        <f t="shared" si="30"/>
        <v>1.4909090909090907</v>
      </c>
      <c r="Q135" s="123"/>
      <c r="R135" s="123"/>
      <c r="S135" s="123"/>
      <c r="T135" s="123"/>
    </row>
    <row r="136" spans="2:20" ht="15.75" x14ac:dyDescent="0.25">
      <c r="B136" s="26">
        <f t="shared" si="32"/>
        <v>7</v>
      </c>
      <c r="C136" s="30" t="s">
        <v>22</v>
      </c>
      <c r="D136" s="12"/>
      <c r="E136" s="17">
        <v>19</v>
      </c>
      <c r="F136" s="18">
        <v>16</v>
      </c>
      <c r="G136" s="39">
        <f t="shared" si="31"/>
        <v>-0.15789473684210531</v>
      </c>
      <c r="H136" s="12"/>
      <c r="I136" s="26">
        <f t="shared" si="33"/>
        <v>7</v>
      </c>
      <c r="J136" s="61" t="s">
        <v>5</v>
      </c>
      <c r="K136" s="62"/>
      <c r="L136" s="12"/>
      <c r="M136" s="17">
        <v>21</v>
      </c>
      <c r="N136" s="18">
        <v>119</v>
      </c>
      <c r="O136" s="39">
        <f t="shared" si="30"/>
        <v>4.666666666666667</v>
      </c>
      <c r="Q136" s="123"/>
      <c r="R136" s="123"/>
      <c r="S136" s="123"/>
      <c r="T136" s="123"/>
    </row>
    <row r="137" spans="2:20" ht="15.75" x14ac:dyDescent="0.25">
      <c r="B137" s="28">
        <f t="shared" si="32"/>
        <v>8</v>
      </c>
      <c r="C137" s="29" t="s">
        <v>5</v>
      </c>
      <c r="D137" s="12"/>
      <c r="E137" s="19">
        <v>5</v>
      </c>
      <c r="F137" s="20">
        <v>15</v>
      </c>
      <c r="G137" s="39">
        <f t="shared" si="31"/>
        <v>2</v>
      </c>
      <c r="H137" s="12"/>
      <c r="I137" s="28">
        <f t="shared" si="33"/>
        <v>8</v>
      </c>
      <c r="J137" s="59" t="s">
        <v>22</v>
      </c>
      <c r="K137" s="60"/>
      <c r="L137" s="12"/>
      <c r="M137" s="19">
        <v>25</v>
      </c>
      <c r="N137" s="20">
        <v>92</v>
      </c>
      <c r="O137" s="39">
        <f t="shared" si="30"/>
        <v>2.68</v>
      </c>
      <c r="Q137" s="123"/>
      <c r="R137" s="123"/>
      <c r="S137" s="123"/>
      <c r="T137" s="123"/>
    </row>
    <row r="138" spans="2:20" ht="15.75" x14ac:dyDescent="0.25">
      <c r="B138" s="26">
        <f t="shared" si="32"/>
        <v>9</v>
      </c>
      <c r="C138" s="30" t="s">
        <v>25</v>
      </c>
      <c r="D138" s="12"/>
      <c r="E138" s="17">
        <v>19</v>
      </c>
      <c r="F138" s="18">
        <v>14</v>
      </c>
      <c r="G138" s="39">
        <f t="shared" si="31"/>
        <v>-0.26315789473684215</v>
      </c>
      <c r="H138" s="12"/>
      <c r="I138" s="26">
        <f t="shared" si="33"/>
        <v>9</v>
      </c>
      <c r="J138" s="61" t="s">
        <v>27</v>
      </c>
      <c r="K138" s="62"/>
      <c r="L138" s="12"/>
      <c r="M138" s="17">
        <v>52</v>
      </c>
      <c r="N138" s="18">
        <v>92</v>
      </c>
      <c r="O138" s="39">
        <f t="shared" si="30"/>
        <v>0.76923076923076916</v>
      </c>
      <c r="Q138" s="123"/>
      <c r="R138" s="123"/>
      <c r="S138" s="123"/>
      <c r="T138" s="123"/>
    </row>
    <row r="139" spans="2:20" ht="15.75" x14ac:dyDescent="0.25">
      <c r="B139" s="28">
        <f t="shared" si="32"/>
        <v>10</v>
      </c>
      <c r="C139" s="29" t="s">
        <v>24</v>
      </c>
      <c r="D139" s="12"/>
      <c r="E139" s="19">
        <v>9</v>
      </c>
      <c r="F139" s="20">
        <v>7</v>
      </c>
      <c r="G139" s="39">
        <f t="shared" si="31"/>
        <v>-0.22222222222222221</v>
      </c>
      <c r="H139" s="12"/>
      <c r="I139" s="28">
        <f t="shared" si="33"/>
        <v>10</v>
      </c>
      <c r="J139" s="59" t="s">
        <v>104</v>
      </c>
      <c r="K139" s="60"/>
      <c r="L139" s="12"/>
      <c r="M139" s="19">
        <v>7</v>
      </c>
      <c r="N139" s="20">
        <v>86</v>
      </c>
      <c r="O139" s="39">
        <f t="shared" si="30"/>
        <v>11.285714285714286</v>
      </c>
      <c r="Q139" s="123"/>
      <c r="R139" s="123"/>
      <c r="S139" s="123"/>
      <c r="T139" s="123"/>
    </row>
    <row r="140" spans="2:20" ht="16.5" thickBot="1" x14ac:dyDescent="0.3">
      <c r="B140" s="26"/>
      <c r="C140" s="30" t="s">
        <v>9</v>
      </c>
      <c r="D140" s="12"/>
      <c r="E140" s="17">
        <f>+E141-E142</f>
        <v>65</v>
      </c>
      <c r="F140" s="18">
        <f>+F141-F142</f>
        <v>23</v>
      </c>
      <c r="G140" s="39">
        <f t="shared" si="31"/>
        <v>-0.64615384615384608</v>
      </c>
      <c r="H140" s="12"/>
      <c r="I140" s="26"/>
      <c r="J140" s="103" t="s">
        <v>9</v>
      </c>
      <c r="K140" s="104"/>
      <c r="L140" s="12"/>
      <c r="M140" s="17">
        <f>+M141-M142</f>
        <v>72</v>
      </c>
      <c r="N140" s="18">
        <f>+N141-N142</f>
        <v>217</v>
      </c>
      <c r="O140" s="39">
        <f t="shared" si="30"/>
        <v>2.0138888888888888</v>
      </c>
    </row>
    <row r="141" spans="2:20" ht="16.5" thickBot="1" x14ac:dyDescent="0.3">
      <c r="B141" s="31"/>
      <c r="C141" s="46" t="s">
        <v>48</v>
      </c>
      <c r="D141" s="12"/>
      <c r="E141" s="33">
        <v>227</v>
      </c>
      <c r="F141" s="34">
        <v>646</v>
      </c>
      <c r="G141" s="35">
        <f t="shared" si="31"/>
        <v>1.8458149779735682</v>
      </c>
      <c r="H141" s="12"/>
      <c r="I141" s="31"/>
      <c r="J141" s="130" t="s">
        <v>48</v>
      </c>
      <c r="K141" s="131"/>
      <c r="L141" s="12"/>
      <c r="M141" s="33">
        <v>932</v>
      </c>
      <c r="N141" s="34">
        <v>3134</v>
      </c>
      <c r="O141" s="35">
        <f t="shared" ref="O141" si="34">+N141/M141-1</f>
        <v>2.3626609442060085</v>
      </c>
    </row>
    <row r="142" spans="2:20" ht="15.75" x14ac:dyDescent="0.25">
      <c r="E142" s="47">
        <f>+SUM(E130:E139)</f>
        <v>162</v>
      </c>
      <c r="F142" s="47">
        <f>+SUM(F130:F139)</f>
        <v>623</v>
      </c>
      <c r="G142" s="48"/>
      <c r="H142" s="48"/>
      <c r="I142" s="48"/>
      <c r="J142" s="48"/>
      <c r="K142" s="49"/>
      <c r="L142" s="48"/>
      <c r="M142" s="47">
        <f>+SUM(M130:M139)</f>
        <v>860</v>
      </c>
      <c r="N142" s="47">
        <f>+SUM(N130:N139)</f>
        <v>2917</v>
      </c>
    </row>
    <row r="143" spans="2:20" x14ac:dyDescent="0.25"/>
    <row r="144" spans="2:20" x14ac:dyDescent="0.25"/>
    <row r="145" spans="2:24" ht="15.75" thickBot="1" x14ac:dyDescent="0.3"/>
    <row r="146" spans="2:24" ht="15.75" customHeight="1" thickBot="1" x14ac:dyDescent="0.3">
      <c r="B146" s="90" t="s">
        <v>59</v>
      </c>
      <c r="C146" s="112" t="s">
        <v>12</v>
      </c>
      <c r="D146" s="9"/>
      <c r="E146" s="114" t="s">
        <v>92</v>
      </c>
      <c r="F146" s="115"/>
      <c r="G146" s="116"/>
      <c r="H146" s="12"/>
      <c r="I146" s="117" t="s">
        <v>59</v>
      </c>
      <c r="J146" s="117" t="s">
        <v>12</v>
      </c>
      <c r="K146" s="119"/>
      <c r="L146" s="12"/>
      <c r="M146" s="114" t="s">
        <v>93</v>
      </c>
      <c r="N146" s="115"/>
      <c r="O146" s="116"/>
    </row>
    <row r="147" spans="2:24" ht="16.5" thickBot="1" x14ac:dyDescent="0.3">
      <c r="B147" s="111"/>
      <c r="C147" s="113"/>
      <c r="D147" s="12"/>
      <c r="E147" s="23">
        <v>2018</v>
      </c>
      <c r="F147" s="24">
        <v>2019</v>
      </c>
      <c r="G147" s="25" t="s">
        <v>47</v>
      </c>
      <c r="H147" s="12"/>
      <c r="I147" s="118"/>
      <c r="J147" s="139"/>
      <c r="K147" s="140"/>
      <c r="L147" s="12"/>
      <c r="M147" s="23">
        <v>2018</v>
      </c>
      <c r="N147" s="24">
        <v>2019</v>
      </c>
      <c r="O147" s="25" t="s">
        <v>47</v>
      </c>
      <c r="W147" s="123"/>
      <c r="X147" s="123"/>
    </row>
    <row r="148" spans="2:24" ht="15.75" x14ac:dyDescent="0.25">
      <c r="B148" s="64">
        <v>1</v>
      </c>
      <c r="C148" s="69" t="s">
        <v>94</v>
      </c>
      <c r="D148" s="12"/>
      <c r="E148" s="36">
        <v>105</v>
      </c>
      <c r="F148" s="37">
        <v>165</v>
      </c>
      <c r="G148" s="38">
        <f>+F148/E148-1</f>
        <v>0.5714285714285714</v>
      </c>
      <c r="H148" s="12"/>
      <c r="I148" s="64">
        <v>1</v>
      </c>
      <c r="J148" s="57" t="s">
        <v>94</v>
      </c>
      <c r="K148" s="58"/>
      <c r="L148" s="12"/>
      <c r="M148" s="36">
        <v>1021</v>
      </c>
      <c r="N148" s="37">
        <v>2050</v>
      </c>
      <c r="O148" s="38">
        <f>+N148/M148-1</f>
        <v>1.0078354554358473</v>
      </c>
      <c r="Q148" s="123"/>
      <c r="R148" s="123"/>
      <c r="S148" s="123"/>
      <c r="T148" s="123"/>
      <c r="U148" s="68"/>
      <c r="W148" s="123"/>
      <c r="X148" s="123"/>
    </row>
    <row r="149" spans="2:24" ht="15.75" x14ac:dyDescent="0.25">
      <c r="B149" s="63">
        <f>+B148+1</f>
        <v>2</v>
      </c>
      <c r="C149" s="70" t="s">
        <v>99</v>
      </c>
      <c r="D149" s="12"/>
      <c r="E149" s="19"/>
      <c r="F149" s="20">
        <v>24</v>
      </c>
      <c r="G149" s="39">
        <v>1</v>
      </c>
      <c r="H149" s="12"/>
      <c r="I149" s="63">
        <f>+I148+1</f>
        <v>2</v>
      </c>
      <c r="J149" s="59" t="s">
        <v>99</v>
      </c>
      <c r="K149" s="60"/>
      <c r="L149" s="12"/>
      <c r="M149" s="19">
        <v>2</v>
      </c>
      <c r="N149" s="20">
        <v>78</v>
      </c>
      <c r="O149" s="39">
        <f t="shared" ref="O149:O158" si="35">+N149/M149-1</f>
        <v>38</v>
      </c>
      <c r="Q149" s="123"/>
      <c r="R149" s="123"/>
      <c r="S149" s="123"/>
      <c r="T149" s="123"/>
      <c r="U149" s="68"/>
      <c r="W149" s="123"/>
      <c r="X149" s="123"/>
    </row>
    <row r="150" spans="2:24" ht="15.75" x14ac:dyDescent="0.25">
      <c r="B150" s="64">
        <f t="shared" ref="B150:B157" si="36">+B149+1</f>
        <v>3</v>
      </c>
      <c r="C150" s="71" t="s">
        <v>98</v>
      </c>
      <c r="D150" s="12"/>
      <c r="E150" s="17">
        <v>1</v>
      </c>
      <c r="F150" s="18">
        <v>9</v>
      </c>
      <c r="G150" s="39">
        <f t="shared" ref="G150:G158" si="37">+F150/E150-1</f>
        <v>8</v>
      </c>
      <c r="H150" s="12"/>
      <c r="I150" s="64">
        <f t="shared" ref="I150:I157" si="38">+I149+1</f>
        <v>3</v>
      </c>
      <c r="J150" s="61" t="s">
        <v>98</v>
      </c>
      <c r="K150" s="62"/>
      <c r="L150" s="12"/>
      <c r="M150" s="17">
        <v>1</v>
      </c>
      <c r="N150" s="18">
        <v>56</v>
      </c>
      <c r="O150" s="39">
        <f t="shared" si="35"/>
        <v>55</v>
      </c>
      <c r="Q150" s="123"/>
      <c r="R150" s="123"/>
      <c r="S150" s="123"/>
      <c r="T150" s="123"/>
      <c r="U150" s="65"/>
      <c r="W150" s="123"/>
      <c r="X150" s="123"/>
    </row>
    <row r="151" spans="2:24" ht="15.75" x14ac:dyDescent="0.25">
      <c r="B151" s="63">
        <f t="shared" si="36"/>
        <v>4</v>
      </c>
      <c r="C151" s="70" t="s">
        <v>107</v>
      </c>
      <c r="D151" s="12"/>
      <c r="E151" s="19"/>
      <c r="F151" s="20">
        <v>3</v>
      </c>
      <c r="G151" s="39">
        <v>1</v>
      </c>
      <c r="H151" s="12"/>
      <c r="I151" s="63">
        <f t="shared" si="38"/>
        <v>4</v>
      </c>
      <c r="J151" s="59" t="s">
        <v>95</v>
      </c>
      <c r="K151" s="60"/>
      <c r="L151" s="12"/>
      <c r="M151" s="19">
        <v>20</v>
      </c>
      <c r="N151" s="20">
        <v>41</v>
      </c>
      <c r="O151" s="39">
        <f t="shared" si="35"/>
        <v>1.0499999999999998</v>
      </c>
      <c r="Q151" s="123"/>
      <c r="R151" s="123"/>
      <c r="S151" s="123"/>
      <c r="T151" s="123"/>
      <c r="U151" s="65"/>
      <c r="W151" s="123"/>
      <c r="X151" s="123"/>
    </row>
    <row r="152" spans="2:24" ht="15.75" x14ac:dyDescent="0.25">
      <c r="B152" s="64">
        <f t="shared" si="36"/>
        <v>5</v>
      </c>
      <c r="C152" s="71" t="s">
        <v>100</v>
      </c>
      <c r="D152" s="12"/>
      <c r="E152" s="17"/>
      <c r="F152" s="18">
        <v>3</v>
      </c>
      <c r="G152" s="39">
        <v>1</v>
      </c>
      <c r="H152" s="12"/>
      <c r="I152" s="64">
        <f t="shared" si="38"/>
        <v>5</v>
      </c>
      <c r="J152" s="61" t="s">
        <v>100</v>
      </c>
      <c r="K152" s="62"/>
      <c r="L152" s="12"/>
      <c r="M152" s="17"/>
      <c r="N152" s="18">
        <v>11</v>
      </c>
      <c r="O152" s="39">
        <v>1</v>
      </c>
      <c r="Q152" s="123"/>
      <c r="R152" s="123"/>
      <c r="S152" s="123"/>
      <c r="T152" s="123"/>
      <c r="U152" s="65"/>
      <c r="W152" s="123"/>
      <c r="X152" s="123"/>
    </row>
    <row r="153" spans="2:24" ht="15.75" x14ac:dyDescent="0.25">
      <c r="B153" s="63">
        <f t="shared" si="36"/>
        <v>6</v>
      </c>
      <c r="C153" s="70" t="s">
        <v>101</v>
      </c>
      <c r="D153" s="12"/>
      <c r="E153" s="19"/>
      <c r="F153" s="20">
        <v>3</v>
      </c>
      <c r="G153" s="39">
        <v>1</v>
      </c>
      <c r="H153" s="12"/>
      <c r="I153" s="63">
        <f t="shared" si="38"/>
        <v>6</v>
      </c>
      <c r="J153" s="59" t="s">
        <v>96</v>
      </c>
      <c r="K153" s="60"/>
      <c r="L153" s="12"/>
      <c r="M153" s="19">
        <v>20</v>
      </c>
      <c r="N153" s="20">
        <v>10</v>
      </c>
      <c r="O153" s="39">
        <f t="shared" si="35"/>
        <v>-0.5</v>
      </c>
      <c r="Q153" s="123"/>
      <c r="R153" s="123"/>
      <c r="S153" s="123"/>
      <c r="T153" s="123"/>
      <c r="U153" s="65"/>
      <c r="W153" s="123"/>
      <c r="X153" s="123"/>
    </row>
    <row r="154" spans="2:24" ht="15.75" x14ac:dyDescent="0.25">
      <c r="B154" s="64">
        <f t="shared" si="36"/>
        <v>7</v>
      </c>
      <c r="C154" s="71" t="s">
        <v>108</v>
      </c>
      <c r="D154" s="12"/>
      <c r="E154" s="17"/>
      <c r="F154" s="18">
        <v>2</v>
      </c>
      <c r="G154" s="39">
        <v>1</v>
      </c>
      <c r="H154" s="12"/>
      <c r="I154" s="64">
        <f t="shared" si="38"/>
        <v>7</v>
      </c>
      <c r="J154" s="61" t="s">
        <v>97</v>
      </c>
      <c r="K154" s="62"/>
      <c r="L154" s="12"/>
      <c r="M154" s="17">
        <v>52</v>
      </c>
      <c r="N154" s="18">
        <v>10</v>
      </c>
      <c r="O154" s="39">
        <f t="shared" si="35"/>
        <v>-0.80769230769230771</v>
      </c>
      <c r="Q154" s="123"/>
      <c r="R154" s="123"/>
      <c r="S154" s="123"/>
      <c r="T154" s="123"/>
      <c r="U154" s="65"/>
      <c r="W154" s="123"/>
      <c r="X154" s="123"/>
    </row>
    <row r="155" spans="2:24" ht="15.75" x14ac:dyDescent="0.25">
      <c r="B155" s="63">
        <f t="shared" si="36"/>
        <v>8</v>
      </c>
      <c r="C155" s="70" t="s">
        <v>105</v>
      </c>
      <c r="D155" s="12"/>
      <c r="E155" s="19"/>
      <c r="F155" s="20">
        <v>2</v>
      </c>
      <c r="G155" s="39">
        <v>1</v>
      </c>
      <c r="H155" s="12"/>
      <c r="I155" s="63">
        <f t="shared" si="38"/>
        <v>8</v>
      </c>
      <c r="J155" s="59" t="s">
        <v>101</v>
      </c>
      <c r="K155" s="60"/>
      <c r="L155" s="12"/>
      <c r="M155" s="19"/>
      <c r="N155" s="20">
        <v>9</v>
      </c>
      <c r="O155" s="39">
        <v>1</v>
      </c>
      <c r="Q155" s="123"/>
      <c r="R155" s="123"/>
      <c r="S155" s="123"/>
      <c r="T155" s="123"/>
      <c r="U155" s="65"/>
      <c r="W155" s="123"/>
      <c r="X155" s="123"/>
    </row>
    <row r="156" spans="2:24" ht="15.75" x14ac:dyDescent="0.25">
      <c r="B156" s="64">
        <f t="shared" si="36"/>
        <v>9</v>
      </c>
      <c r="C156" s="71" t="s">
        <v>109</v>
      </c>
      <c r="D156" s="12"/>
      <c r="E156" s="17"/>
      <c r="F156" s="18">
        <v>1</v>
      </c>
      <c r="G156" s="39">
        <v>1</v>
      </c>
      <c r="H156" s="12"/>
      <c r="I156" s="64">
        <f t="shared" si="38"/>
        <v>9</v>
      </c>
      <c r="J156" s="61" t="s">
        <v>105</v>
      </c>
      <c r="K156" s="62"/>
      <c r="L156" s="12"/>
      <c r="M156" s="17"/>
      <c r="N156" s="18">
        <v>7</v>
      </c>
      <c r="O156" s="39">
        <v>1</v>
      </c>
      <c r="Q156" s="123"/>
      <c r="R156" s="123"/>
      <c r="S156" s="123"/>
      <c r="T156" s="123"/>
      <c r="U156" s="65"/>
      <c r="W156" s="123"/>
      <c r="X156" s="123"/>
    </row>
    <row r="157" spans="2:24" ht="15.75" x14ac:dyDescent="0.25">
      <c r="B157" s="63">
        <f t="shared" si="36"/>
        <v>10</v>
      </c>
      <c r="C157" s="70" t="s">
        <v>102</v>
      </c>
      <c r="D157" s="12"/>
      <c r="E157" s="19"/>
      <c r="F157" s="20">
        <v>1</v>
      </c>
      <c r="G157" s="39">
        <v>1</v>
      </c>
      <c r="H157" s="12"/>
      <c r="I157" s="63">
        <f t="shared" si="38"/>
        <v>10</v>
      </c>
      <c r="J157" s="59" t="s">
        <v>103</v>
      </c>
      <c r="K157" s="60"/>
      <c r="L157" s="12"/>
      <c r="M157" s="19">
        <v>25</v>
      </c>
      <c r="N157" s="20">
        <v>5</v>
      </c>
      <c r="O157" s="39">
        <f t="shared" si="35"/>
        <v>-0.8</v>
      </c>
      <c r="Q157" s="123"/>
      <c r="R157" s="123"/>
      <c r="S157" s="123"/>
      <c r="T157" s="123"/>
      <c r="U157" s="65"/>
    </row>
    <row r="158" spans="2:24" ht="16.5" thickBot="1" x14ac:dyDescent="0.3">
      <c r="B158" s="64"/>
      <c r="C158" s="71" t="s">
        <v>9</v>
      </c>
      <c r="D158" s="12"/>
      <c r="E158" s="17">
        <v>6</v>
      </c>
      <c r="F158" s="18">
        <v>0</v>
      </c>
      <c r="G158" s="39">
        <f t="shared" si="37"/>
        <v>-1</v>
      </c>
      <c r="H158" s="12"/>
      <c r="I158" s="64"/>
      <c r="J158" s="103" t="s">
        <v>9</v>
      </c>
      <c r="K158" s="104"/>
      <c r="L158" s="12"/>
      <c r="M158" s="17">
        <f>+M159-M160</f>
        <v>27</v>
      </c>
      <c r="N158" s="18">
        <f>+N159-N160</f>
        <v>35</v>
      </c>
      <c r="O158" s="39">
        <f t="shared" si="35"/>
        <v>0.29629629629629628</v>
      </c>
    </row>
    <row r="159" spans="2:24" ht="16.5" thickBot="1" x14ac:dyDescent="0.3">
      <c r="B159" s="66"/>
      <c r="C159" s="46" t="s">
        <v>48</v>
      </c>
      <c r="D159" s="12"/>
      <c r="E159" s="33">
        <v>118</v>
      </c>
      <c r="F159" s="34">
        <v>215</v>
      </c>
      <c r="G159" s="35">
        <f t="shared" ref="G159" si="39">+F159/E159-1</f>
        <v>0.82203389830508478</v>
      </c>
      <c r="H159" s="12"/>
      <c r="I159" s="66"/>
      <c r="J159" s="130" t="s">
        <v>48</v>
      </c>
      <c r="K159" s="131"/>
      <c r="L159" s="12"/>
      <c r="M159" s="33">
        <v>1168</v>
      </c>
      <c r="N159" s="34">
        <v>2312</v>
      </c>
      <c r="O159" s="35">
        <f t="shared" ref="O159" si="40">+N159/M159-1</f>
        <v>0.97945205479452047</v>
      </c>
    </row>
    <row r="160" spans="2:24" x14ac:dyDescent="0.25">
      <c r="E160" s="47">
        <f>+SUM(E148:E157)</f>
        <v>106</v>
      </c>
      <c r="F160" s="47">
        <f>+SUM(F148:F157)</f>
        <v>213</v>
      </c>
      <c r="M160" s="47">
        <f>+SUM(M148:M157)</f>
        <v>1141</v>
      </c>
      <c r="N160" s="47">
        <f>+SUM(N148:N157)</f>
        <v>2277</v>
      </c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</sheetData>
  <mergeCells count="226">
    <mergeCell ref="J159:K159"/>
    <mergeCell ref="B146:B147"/>
    <mergeCell ref="C146:C147"/>
    <mergeCell ref="E146:G146"/>
    <mergeCell ref="I146:I147"/>
    <mergeCell ref="J146:K147"/>
    <mergeCell ref="M146:O146"/>
    <mergeCell ref="Q153:R153"/>
    <mergeCell ref="Q148:R148"/>
    <mergeCell ref="Q154:R154"/>
    <mergeCell ref="Q155:R155"/>
    <mergeCell ref="Q156:R156"/>
    <mergeCell ref="Q157:R157"/>
    <mergeCell ref="S157:T157"/>
    <mergeCell ref="J158:K158"/>
    <mergeCell ref="Q149:R149"/>
    <mergeCell ref="S149:T149"/>
    <mergeCell ref="Q150:R150"/>
    <mergeCell ref="S150:T150"/>
    <mergeCell ref="Q151:R151"/>
    <mergeCell ref="Q152:R152"/>
    <mergeCell ref="S152:T152"/>
    <mergeCell ref="Q105:R105"/>
    <mergeCell ref="Q138:R138"/>
    <mergeCell ref="Q139:R139"/>
    <mergeCell ref="Q122:R122"/>
    <mergeCell ref="Q123:R123"/>
    <mergeCell ref="Q124:R124"/>
    <mergeCell ref="S105:T105"/>
    <mergeCell ref="S106:T106"/>
    <mergeCell ref="S107:T107"/>
    <mergeCell ref="S108:T108"/>
    <mergeCell ref="S109:T109"/>
    <mergeCell ref="S110:T110"/>
    <mergeCell ref="S130:T130"/>
    <mergeCell ref="S131:T131"/>
    <mergeCell ref="S132:T132"/>
    <mergeCell ref="V9:X9"/>
    <mergeCell ref="Q134:R134"/>
    <mergeCell ref="Q135:R135"/>
    <mergeCell ref="Q136:R136"/>
    <mergeCell ref="Q137:R137"/>
    <mergeCell ref="Q88:R88"/>
    <mergeCell ref="Q89:R89"/>
    <mergeCell ref="Q90:R90"/>
    <mergeCell ref="Q91:R91"/>
    <mergeCell ref="Q92:R92"/>
    <mergeCell ref="Q102:R102"/>
    <mergeCell ref="Q103:R103"/>
    <mergeCell ref="Q104:R104"/>
    <mergeCell ref="Q106:R106"/>
    <mergeCell ref="Q107:R107"/>
    <mergeCell ref="Q108:R108"/>
    <mergeCell ref="Q109:R109"/>
    <mergeCell ref="Q110:R110"/>
    <mergeCell ref="Q111:R111"/>
    <mergeCell ref="Q112:R112"/>
    <mergeCell ref="Q130:R130"/>
    <mergeCell ref="Q131:R131"/>
    <mergeCell ref="Q132:R132"/>
    <mergeCell ref="Q133:R133"/>
    <mergeCell ref="Q72:R72"/>
    <mergeCell ref="Q73:R73"/>
    <mergeCell ref="Q83:R83"/>
    <mergeCell ref="Q84:R84"/>
    <mergeCell ref="Q85:R85"/>
    <mergeCell ref="Q86:R86"/>
    <mergeCell ref="Q87:R87"/>
    <mergeCell ref="Q67:R67"/>
    <mergeCell ref="Q68:R68"/>
    <mergeCell ref="Q69:R69"/>
    <mergeCell ref="Q70:R70"/>
    <mergeCell ref="Q71:R71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E9:G9"/>
    <mergeCell ref="I9:K9"/>
    <mergeCell ref="Q9:S9"/>
    <mergeCell ref="M9:O9"/>
    <mergeCell ref="E28:G28"/>
    <mergeCell ref="J28:K2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M28:O28"/>
    <mergeCell ref="C28:C29"/>
    <mergeCell ref="B21:C21"/>
    <mergeCell ref="B22:C22"/>
    <mergeCell ref="B23:C23"/>
    <mergeCell ref="B28:B29"/>
    <mergeCell ref="I28:I29"/>
    <mergeCell ref="B19:C19"/>
    <mergeCell ref="B20:C20"/>
    <mergeCell ref="C62:C63"/>
    <mergeCell ref="B57:C57"/>
    <mergeCell ref="J47:K48"/>
    <mergeCell ref="E47:G47"/>
    <mergeCell ref="B47:C48"/>
    <mergeCell ref="J40:K40"/>
    <mergeCell ref="J41:K41"/>
    <mergeCell ref="B100:B101"/>
    <mergeCell ref="C100:C101"/>
    <mergeCell ref="E100:G100"/>
    <mergeCell ref="I100:I101"/>
    <mergeCell ref="J100:K101"/>
    <mergeCell ref="B81:B82"/>
    <mergeCell ref="C81:C82"/>
    <mergeCell ref="E81:G81"/>
    <mergeCell ref="I81:I82"/>
    <mergeCell ref="J81:K82"/>
    <mergeCell ref="J74:K74"/>
    <mergeCell ref="B62:B63"/>
    <mergeCell ref="E62:G62"/>
    <mergeCell ref="I62:I63"/>
    <mergeCell ref="M47:O47"/>
    <mergeCell ref="J57:K57"/>
    <mergeCell ref="M62:O62"/>
    <mergeCell ref="S34:T34"/>
    <mergeCell ref="S35:T35"/>
    <mergeCell ref="S36:T36"/>
    <mergeCell ref="S37:T37"/>
    <mergeCell ref="Q55:R55"/>
    <mergeCell ref="Q56:R56"/>
    <mergeCell ref="S56:T56"/>
    <mergeCell ref="J62:K63"/>
    <mergeCell ref="Q52:R52"/>
    <mergeCell ref="Q53:R53"/>
    <mergeCell ref="Q54:R54"/>
    <mergeCell ref="J141:K141"/>
    <mergeCell ref="J140:K140"/>
    <mergeCell ref="M81:O81"/>
    <mergeCell ref="J94:K94"/>
    <mergeCell ref="M128:O128"/>
    <mergeCell ref="M120:O120"/>
    <mergeCell ref="M100:O100"/>
    <mergeCell ref="J75:K75"/>
    <mergeCell ref="J112:K112"/>
    <mergeCell ref="B128:B129"/>
    <mergeCell ref="C128:C129"/>
    <mergeCell ref="E128:G128"/>
    <mergeCell ref="I128:I129"/>
    <mergeCell ref="J128:K129"/>
    <mergeCell ref="J113:K113"/>
    <mergeCell ref="B120:B121"/>
    <mergeCell ref="C120:C121"/>
    <mergeCell ref="E120:G120"/>
    <mergeCell ref="I120:I121"/>
    <mergeCell ref="J120:K121"/>
    <mergeCell ref="J125:K125"/>
    <mergeCell ref="Q65:R65"/>
    <mergeCell ref="Q66:R66"/>
    <mergeCell ref="Q64:R64"/>
    <mergeCell ref="Q39:R39"/>
    <mergeCell ref="Q49:R49"/>
    <mergeCell ref="Q50:R50"/>
    <mergeCell ref="Q51:R51"/>
    <mergeCell ref="V70:W70"/>
    <mergeCell ref="S38:T38"/>
    <mergeCell ref="S39:T39"/>
    <mergeCell ref="S49:T49"/>
    <mergeCell ref="S50:T50"/>
    <mergeCell ref="S51:T51"/>
    <mergeCell ref="S52:T52"/>
    <mergeCell ref="S53:T53"/>
    <mergeCell ref="S54:T54"/>
    <mergeCell ref="S55:T55"/>
    <mergeCell ref="V64:W64"/>
    <mergeCell ref="V65:W65"/>
    <mergeCell ref="V66:W66"/>
    <mergeCell ref="V67:W67"/>
    <mergeCell ref="V68:W68"/>
    <mergeCell ref="V69:W69"/>
    <mergeCell ref="V71:W71"/>
    <mergeCell ref="V72:W72"/>
    <mergeCell ref="V73:W73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101:T101"/>
    <mergeCell ref="S102:T102"/>
    <mergeCell ref="S103:T103"/>
    <mergeCell ref="S104:T104"/>
    <mergeCell ref="W149:X149"/>
    <mergeCell ref="W150:X150"/>
    <mergeCell ref="W151:X151"/>
    <mergeCell ref="W152:X152"/>
    <mergeCell ref="W153:X153"/>
    <mergeCell ref="W154:X154"/>
    <mergeCell ref="W155:X155"/>
    <mergeCell ref="W156:X156"/>
    <mergeCell ref="S133:T133"/>
    <mergeCell ref="S134:T134"/>
    <mergeCell ref="S135:T135"/>
    <mergeCell ref="S136:T136"/>
    <mergeCell ref="S137:T137"/>
    <mergeCell ref="S138:T138"/>
    <mergeCell ref="S139:T139"/>
    <mergeCell ref="W147:X147"/>
    <mergeCell ref="W148:X148"/>
    <mergeCell ref="S151:T151"/>
    <mergeCell ref="S148:T148"/>
    <mergeCell ref="S153:T153"/>
    <mergeCell ref="S154:T154"/>
    <mergeCell ref="S155:T155"/>
    <mergeCell ref="S156:T156"/>
  </mergeCells>
  <conditionalFormatting sqref="G11">
    <cfRule type="cellIs" dxfId="219" priority="299" operator="greaterThan">
      <formula>0</formula>
    </cfRule>
    <cfRule type="cellIs" dxfId="218" priority="300" operator="greaterThan">
      <formula>0</formula>
    </cfRule>
  </conditionalFormatting>
  <conditionalFormatting sqref="G11">
    <cfRule type="cellIs" dxfId="217" priority="297" operator="lessThan">
      <formula>0</formula>
    </cfRule>
    <cfRule type="cellIs" dxfId="216" priority="298" operator="greaterThan">
      <formula>0</formula>
    </cfRule>
  </conditionalFormatting>
  <conditionalFormatting sqref="G12:G22">
    <cfRule type="cellIs" dxfId="215" priority="295" operator="greaterThan">
      <formula>0</formula>
    </cfRule>
    <cfRule type="cellIs" dxfId="214" priority="296" operator="greaterThan">
      <formula>0</formula>
    </cfRule>
  </conditionalFormatting>
  <conditionalFormatting sqref="G12:G22">
    <cfRule type="cellIs" dxfId="213" priority="293" operator="lessThan">
      <formula>0</formula>
    </cfRule>
    <cfRule type="cellIs" dxfId="212" priority="294" operator="greaterThan">
      <formula>0</formula>
    </cfRule>
  </conditionalFormatting>
  <conditionalFormatting sqref="G30:G41">
    <cfRule type="cellIs" dxfId="211" priority="259" operator="greaterThan">
      <formula>0</formula>
    </cfRule>
    <cfRule type="cellIs" dxfId="210" priority="260" operator="greaterThan">
      <formula>0</formula>
    </cfRule>
  </conditionalFormatting>
  <conditionalFormatting sqref="G30:G41">
    <cfRule type="cellIs" dxfId="209" priority="257" operator="lessThan">
      <formula>0</formula>
    </cfRule>
    <cfRule type="cellIs" dxfId="208" priority="258" operator="greaterThan">
      <formula>0</formula>
    </cfRule>
  </conditionalFormatting>
  <conditionalFormatting sqref="O31">
    <cfRule type="cellIs" dxfId="207" priority="255" operator="greaterThan">
      <formula>0</formula>
    </cfRule>
    <cfRule type="cellIs" dxfId="206" priority="256" operator="greaterThan">
      <formula>0</formula>
    </cfRule>
  </conditionalFormatting>
  <conditionalFormatting sqref="O31">
    <cfRule type="cellIs" dxfId="205" priority="253" operator="lessThan">
      <formula>0</formula>
    </cfRule>
    <cfRule type="cellIs" dxfId="204" priority="254" operator="greaterThan">
      <formula>0</formula>
    </cfRule>
  </conditionalFormatting>
  <conditionalFormatting sqref="G23">
    <cfRule type="cellIs" dxfId="203" priority="283" operator="greaterThan">
      <formula>0</formula>
    </cfRule>
    <cfRule type="cellIs" dxfId="202" priority="284" operator="greaterThan">
      <formula>0</formula>
    </cfRule>
  </conditionalFormatting>
  <conditionalFormatting sqref="G23">
    <cfRule type="cellIs" dxfId="201" priority="281" operator="lessThan">
      <formula>0</formula>
    </cfRule>
    <cfRule type="cellIs" dxfId="200" priority="282" operator="greaterThan">
      <formula>0</formula>
    </cfRule>
  </conditionalFormatting>
  <conditionalFormatting sqref="K11 K23">
    <cfRule type="cellIs" dxfId="199" priority="279" operator="greaterThan">
      <formula>0</formula>
    </cfRule>
    <cfRule type="cellIs" dxfId="198" priority="280" operator="greaterThan">
      <formula>0</formula>
    </cfRule>
  </conditionalFormatting>
  <conditionalFormatting sqref="K11 K23">
    <cfRule type="cellIs" dxfId="197" priority="277" operator="lessThan">
      <formula>0</formula>
    </cfRule>
    <cfRule type="cellIs" dxfId="196" priority="278" operator="greaterThan">
      <formula>0</formula>
    </cfRule>
  </conditionalFormatting>
  <conditionalFormatting sqref="K12:K22">
    <cfRule type="cellIs" dxfId="195" priority="275" operator="greaterThan">
      <formula>0</formula>
    </cfRule>
    <cfRule type="cellIs" dxfId="194" priority="276" operator="greaterThan">
      <formula>0</formula>
    </cfRule>
  </conditionalFormatting>
  <conditionalFormatting sqref="K12:K22">
    <cfRule type="cellIs" dxfId="193" priority="273" operator="lessThan">
      <formula>0</formula>
    </cfRule>
    <cfRule type="cellIs" dxfId="192" priority="274" operator="greaterThan">
      <formula>0</formula>
    </cfRule>
  </conditionalFormatting>
  <conditionalFormatting sqref="S11 S23 O11 O23">
    <cfRule type="cellIs" dxfId="191" priority="271" operator="greaterThan">
      <formula>0</formula>
    </cfRule>
    <cfRule type="cellIs" dxfId="190" priority="272" operator="greaterThan">
      <formula>0</formula>
    </cfRule>
  </conditionalFormatting>
  <conditionalFormatting sqref="S11 S23 O11 O23">
    <cfRule type="cellIs" dxfId="189" priority="269" operator="lessThan">
      <formula>0</formula>
    </cfRule>
    <cfRule type="cellIs" dxfId="188" priority="270" operator="greaterThan">
      <formula>0</formula>
    </cfRule>
  </conditionalFormatting>
  <conditionalFormatting sqref="S12:S22 O12:O22">
    <cfRule type="cellIs" dxfId="187" priority="267" operator="greaterThan">
      <formula>0</formula>
    </cfRule>
    <cfRule type="cellIs" dxfId="186" priority="268" operator="greaterThan">
      <formula>0</formula>
    </cfRule>
  </conditionalFormatting>
  <conditionalFormatting sqref="S12:S22 O12:O22">
    <cfRule type="cellIs" dxfId="185" priority="265" operator="lessThan">
      <formula>0</formula>
    </cfRule>
    <cfRule type="cellIs" dxfId="184" priority="266" operator="greaterThan">
      <formula>0</formula>
    </cfRule>
  </conditionalFormatting>
  <conditionalFormatting sqref="O30:O41">
    <cfRule type="cellIs" dxfId="183" priority="249" operator="lessThan">
      <formula>0</formula>
    </cfRule>
    <cfRule type="cellIs" dxfId="182" priority="250" operator="greaterThan">
      <formula>0</formula>
    </cfRule>
  </conditionalFormatting>
  <conditionalFormatting sqref="G31">
    <cfRule type="cellIs" dxfId="181" priority="263" operator="greaterThan">
      <formula>0</formula>
    </cfRule>
    <cfRule type="cellIs" dxfId="180" priority="264" operator="greaterThan">
      <formula>0</formula>
    </cfRule>
  </conditionalFormatting>
  <conditionalFormatting sqref="G31">
    <cfRule type="cellIs" dxfId="179" priority="261" operator="lessThan">
      <formula>0</formula>
    </cfRule>
    <cfRule type="cellIs" dxfId="178" priority="262" operator="greaterThan">
      <formula>0</formula>
    </cfRule>
  </conditionalFormatting>
  <conditionalFormatting sqref="G130:G141">
    <cfRule type="cellIs" dxfId="177" priority="211" operator="greaterThan">
      <formula>0</formula>
    </cfRule>
    <cfRule type="cellIs" dxfId="176" priority="212" operator="greaterThan">
      <formula>0</formula>
    </cfRule>
  </conditionalFormatting>
  <conditionalFormatting sqref="G130:G141">
    <cfRule type="cellIs" dxfId="175" priority="209" operator="lessThan">
      <formula>0</formula>
    </cfRule>
    <cfRule type="cellIs" dxfId="174" priority="210" operator="greaterThan">
      <formula>0</formula>
    </cfRule>
  </conditionalFormatting>
  <conditionalFormatting sqref="O30:O41">
    <cfRule type="cellIs" dxfId="173" priority="251" operator="greaterThan">
      <formula>0</formula>
    </cfRule>
    <cfRule type="cellIs" dxfId="172" priority="252" operator="greaterThan">
      <formula>0</formula>
    </cfRule>
  </conditionalFormatting>
  <conditionalFormatting sqref="G49">
    <cfRule type="cellIs" dxfId="171" priority="247" operator="greaterThan">
      <formula>0</formula>
    </cfRule>
    <cfRule type="cellIs" dxfId="170" priority="248" operator="greaterThan">
      <formula>0</formula>
    </cfRule>
  </conditionalFormatting>
  <conditionalFormatting sqref="G49">
    <cfRule type="cellIs" dxfId="169" priority="245" operator="lessThan">
      <formula>0</formula>
    </cfRule>
    <cfRule type="cellIs" dxfId="168" priority="246" operator="greaterThan">
      <formula>0</formula>
    </cfRule>
  </conditionalFormatting>
  <conditionalFormatting sqref="G50:G57">
    <cfRule type="cellIs" dxfId="167" priority="243" operator="greaterThan">
      <formula>0</formula>
    </cfRule>
    <cfRule type="cellIs" dxfId="166" priority="244" operator="greaterThan">
      <formula>0</formula>
    </cfRule>
  </conditionalFormatting>
  <conditionalFormatting sqref="G50:G57">
    <cfRule type="cellIs" dxfId="165" priority="241" operator="lessThan">
      <formula>0</formula>
    </cfRule>
    <cfRule type="cellIs" dxfId="164" priority="242" operator="greaterThan">
      <formula>0</formula>
    </cfRule>
  </conditionalFormatting>
  <conditionalFormatting sqref="O49">
    <cfRule type="cellIs" dxfId="163" priority="239" operator="greaterThan">
      <formula>0</formula>
    </cfRule>
    <cfRule type="cellIs" dxfId="162" priority="240" operator="greaterThan">
      <formula>0</formula>
    </cfRule>
  </conditionalFormatting>
  <conditionalFormatting sqref="O49">
    <cfRule type="cellIs" dxfId="161" priority="237" operator="lessThan">
      <formula>0</formula>
    </cfRule>
    <cfRule type="cellIs" dxfId="160" priority="238" operator="greaterThan">
      <formula>0</formula>
    </cfRule>
  </conditionalFormatting>
  <conditionalFormatting sqref="O50:O57">
    <cfRule type="cellIs" dxfId="159" priority="235" operator="greaterThan">
      <formula>0</formula>
    </cfRule>
    <cfRule type="cellIs" dxfId="158" priority="236" operator="greaterThan">
      <formula>0</formula>
    </cfRule>
  </conditionalFormatting>
  <conditionalFormatting sqref="O50:O57">
    <cfRule type="cellIs" dxfId="157" priority="233" operator="lessThan">
      <formula>0</formula>
    </cfRule>
    <cfRule type="cellIs" dxfId="156" priority="234" operator="greaterThan">
      <formula>0</formula>
    </cfRule>
  </conditionalFormatting>
  <conditionalFormatting sqref="G64:G75">
    <cfRule type="cellIs" dxfId="155" priority="227" operator="greaterThan">
      <formula>0</formula>
    </cfRule>
    <cfRule type="cellIs" dxfId="154" priority="228" operator="greaterThan">
      <formula>0</formula>
    </cfRule>
  </conditionalFormatting>
  <conditionalFormatting sqref="G64:G75">
    <cfRule type="cellIs" dxfId="153" priority="225" operator="lessThan">
      <formula>0</formula>
    </cfRule>
    <cfRule type="cellIs" dxfId="152" priority="226" operator="greaterThan">
      <formula>0</formula>
    </cfRule>
  </conditionalFormatting>
  <conditionalFormatting sqref="G65">
    <cfRule type="cellIs" dxfId="151" priority="231" operator="greaterThan">
      <formula>0</formula>
    </cfRule>
    <cfRule type="cellIs" dxfId="150" priority="232" operator="greaterThan">
      <formula>0</formula>
    </cfRule>
  </conditionalFormatting>
  <conditionalFormatting sqref="G65">
    <cfRule type="cellIs" dxfId="149" priority="229" operator="lessThan">
      <formula>0</formula>
    </cfRule>
    <cfRule type="cellIs" dxfId="148" priority="230" operator="greaterThan">
      <formula>0</formula>
    </cfRule>
  </conditionalFormatting>
  <conditionalFormatting sqref="O64:O75">
    <cfRule type="cellIs" dxfId="147" priority="219" operator="greaterThan">
      <formula>0</formula>
    </cfRule>
    <cfRule type="cellIs" dxfId="146" priority="220" operator="greaterThan">
      <formula>0</formula>
    </cfRule>
  </conditionalFormatting>
  <conditionalFormatting sqref="O64:O75">
    <cfRule type="cellIs" dxfId="145" priority="217" operator="lessThan">
      <formula>0</formula>
    </cfRule>
    <cfRule type="cellIs" dxfId="144" priority="218" operator="greaterThan">
      <formula>0</formula>
    </cfRule>
  </conditionalFormatting>
  <conditionalFormatting sqref="O65">
    <cfRule type="cellIs" dxfId="143" priority="223" operator="greaterThan">
      <formula>0</formula>
    </cfRule>
    <cfRule type="cellIs" dxfId="142" priority="224" operator="greaterThan">
      <formula>0</formula>
    </cfRule>
  </conditionalFormatting>
  <conditionalFormatting sqref="O65">
    <cfRule type="cellIs" dxfId="141" priority="221" operator="lessThan">
      <formula>0</formula>
    </cfRule>
    <cfRule type="cellIs" dxfId="140" priority="222" operator="greaterThan">
      <formula>0</formula>
    </cfRule>
  </conditionalFormatting>
  <conditionalFormatting sqref="G83:G94">
    <cfRule type="cellIs" dxfId="139" priority="143" operator="greaterThan">
      <formula>0</formula>
    </cfRule>
    <cfRule type="cellIs" dxfId="138" priority="144" operator="greaterThan">
      <formula>0</formula>
    </cfRule>
  </conditionalFormatting>
  <conditionalFormatting sqref="G83:G94">
    <cfRule type="cellIs" dxfId="137" priority="141" operator="lessThan">
      <formula>0</formula>
    </cfRule>
    <cfRule type="cellIs" dxfId="136" priority="142" operator="greaterThan">
      <formula>0</formula>
    </cfRule>
  </conditionalFormatting>
  <conditionalFormatting sqref="O83:O94">
    <cfRule type="cellIs" dxfId="135" priority="133" operator="lessThan">
      <formula>0</formula>
    </cfRule>
    <cfRule type="cellIs" dxfId="134" priority="134" operator="greaterThan">
      <formula>0</formula>
    </cfRule>
  </conditionalFormatting>
  <conditionalFormatting sqref="G131:G140">
    <cfRule type="cellIs" dxfId="133" priority="215" operator="greaterThan">
      <formula>0</formula>
    </cfRule>
    <cfRule type="cellIs" dxfId="132" priority="216" operator="greaterThan">
      <formula>0</formula>
    </cfRule>
  </conditionalFormatting>
  <conditionalFormatting sqref="G131:G140">
    <cfRule type="cellIs" dxfId="131" priority="213" operator="lessThan">
      <formula>0</formula>
    </cfRule>
    <cfRule type="cellIs" dxfId="130" priority="214" operator="greaterThan">
      <formula>0</formula>
    </cfRule>
  </conditionalFormatting>
  <conditionalFormatting sqref="G102:G113">
    <cfRule type="cellIs" dxfId="129" priority="195" operator="greaterThan">
      <formula>0</formula>
    </cfRule>
    <cfRule type="cellIs" dxfId="128" priority="196" operator="greaterThan">
      <formula>0</formula>
    </cfRule>
  </conditionalFormatting>
  <conditionalFormatting sqref="G102:G113">
    <cfRule type="cellIs" dxfId="127" priority="193" operator="lessThan">
      <formula>0</formula>
    </cfRule>
    <cfRule type="cellIs" dxfId="126" priority="194" operator="greaterThan">
      <formula>0</formula>
    </cfRule>
  </conditionalFormatting>
  <conditionalFormatting sqref="G103">
    <cfRule type="cellIs" dxfId="125" priority="199" operator="greaterThan">
      <formula>0</formula>
    </cfRule>
    <cfRule type="cellIs" dxfId="124" priority="200" operator="greaterThan">
      <formula>0</formula>
    </cfRule>
  </conditionalFormatting>
  <conditionalFormatting sqref="G103">
    <cfRule type="cellIs" dxfId="123" priority="197" operator="lessThan">
      <formula>0</formula>
    </cfRule>
    <cfRule type="cellIs" dxfId="122" priority="198" operator="greaterThan">
      <formula>0</formula>
    </cfRule>
  </conditionalFormatting>
  <conditionalFormatting sqref="O102:O113">
    <cfRule type="cellIs" dxfId="121" priority="187" operator="greaterThan">
      <formula>0</formula>
    </cfRule>
    <cfRule type="cellIs" dxfId="120" priority="188" operator="greaterThan">
      <formula>0</formula>
    </cfRule>
  </conditionalFormatting>
  <conditionalFormatting sqref="O102:O113">
    <cfRule type="cellIs" dxfId="119" priority="185" operator="lessThan">
      <formula>0</formula>
    </cfRule>
    <cfRule type="cellIs" dxfId="118" priority="186" operator="greaterThan">
      <formula>0</formula>
    </cfRule>
  </conditionalFormatting>
  <conditionalFormatting sqref="O103">
    <cfRule type="cellIs" dxfId="117" priority="191" operator="greaterThan">
      <formula>0</formula>
    </cfRule>
    <cfRule type="cellIs" dxfId="116" priority="192" operator="greaterThan">
      <formula>0</formula>
    </cfRule>
  </conditionalFormatting>
  <conditionalFormatting sqref="O103">
    <cfRule type="cellIs" dxfId="115" priority="189" operator="lessThan">
      <formula>0</formula>
    </cfRule>
    <cfRule type="cellIs" dxfId="114" priority="190" operator="greaterThan">
      <formula>0</formula>
    </cfRule>
  </conditionalFormatting>
  <conditionalFormatting sqref="O84">
    <cfRule type="cellIs" dxfId="113" priority="139" operator="greaterThan">
      <formula>0</formula>
    </cfRule>
    <cfRule type="cellIs" dxfId="112" priority="140" operator="greaterThan">
      <formula>0</formula>
    </cfRule>
  </conditionalFormatting>
  <conditionalFormatting sqref="O84">
    <cfRule type="cellIs" dxfId="111" priority="137" operator="lessThan">
      <formula>0</formula>
    </cfRule>
    <cfRule type="cellIs" dxfId="110" priority="138" operator="greaterThan">
      <formula>0</formula>
    </cfRule>
  </conditionalFormatting>
  <conditionalFormatting sqref="O83:O94">
    <cfRule type="cellIs" dxfId="109" priority="135" operator="greaterThan">
      <formula>0</formula>
    </cfRule>
    <cfRule type="cellIs" dxfId="108" priority="136" operator="greaterThan">
      <formula>0</formula>
    </cfRule>
  </conditionalFormatting>
  <conditionalFormatting sqref="G84">
    <cfRule type="cellIs" dxfId="107" priority="147" operator="greaterThan">
      <formula>0</formula>
    </cfRule>
    <cfRule type="cellIs" dxfId="106" priority="148" operator="greaterThan">
      <formula>0</formula>
    </cfRule>
  </conditionalFormatting>
  <conditionalFormatting sqref="G84">
    <cfRule type="cellIs" dxfId="105" priority="145" operator="lessThan">
      <formula>0</formula>
    </cfRule>
    <cfRule type="cellIs" dxfId="104" priority="146" operator="greaterThan">
      <formula>0</formula>
    </cfRule>
  </conditionalFormatting>
  <conditionalFormatting sqref="G122:G124">
    <cfRule type="cellIs" dxfId="103" priority="119" operator="greaterThan">
      <formula>0</formula>
    </cfRule>
    <cfRule type="cellIs" dxfId="102" priority="120" operator="greaterThan">
      <formula>0</formula>
    </cfRule>
  </conditionalFormatting>
  <conditionalFormatting sqref="G122:G124">
    <cfRule type="cellIs" dxfId="101" priority="117" operator="lessThan">
      <formula>0</formula>
    </cfRule>
    <cfRule type="cellIs" dxfId="100" priority="118" operator="greaterThan">
      <formula>0</formula>
    </cfRule>
  </conditionalFormatting>
  <conditionalFormatting sqref="G123">
    <cfRule type="cellIs" dxfId="99" priority="123" operator="greaterThan">
      <formula>0</formula>
    </cfRule>
    <cfRule type="cellIs" dxfId="98" priority="124" operator="greaterThan">
      <formula>0</formula>
    </cfRule>
  </conditionalFormatting>
  <conditionalFormatting sqref="G123">
    <cfRule type="cellIs" dxfId="97" priority="121" operator="lessThan">
      <formula>0</formula>
    </cfRule>
    <cfRule type="cellIs" dxfId="96" priority="122" operator="greaterThan">
      <formula>0</formula>
    </cfRule>
  </conditionalFormatting>
  <conditionalFormatting sqref="O122:O124">
    <cfRule type="cellIs" dxfId="95" priority="95" operator="greaterThan">
      <formula>0</formula>
    </cfRule>
    <cfRule type="cellIs" dxfId="94" priority="96" operator="greaterThan">
      <formula>0</formula>
    </cfRule>
  </conditionalFormatting>
  <conditionalFormatting sqref="O122:O124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O123">
    <cfRule type="cellIs" dxfId="91" priority="99" operator="greaterThan">
      <formula>0</formula>
    </cfRule>
    <cfRule type="cellIs" dxfId="90" priority="100" operator="greaterThan">
      <formula>0</formula>
    </cfRule>
  </conditionalFormatting>
  <conditionalFormatting sqref="O123">
    <cfRule type="cellIs" dxfId="89" priority="97" operator="lessThan">
      <formula>0</formula>
    </cfRule>
    <cfRule type="cellIs" dxfId="88" priority="98" operator="greaterThan">
      <formula>0</formula>
    </cfRule>
  </conditionalFormatting>
  <conditionalFormatting sqref="G125">
    <cfRule type="cellIs" dxfId="87" priority="87" operator="greaterThan">
      <formula>0</formula>
    </cfRule>
    <cfRule type="cellIs" dxfId="86" priority="88" operator="greaterThan">
      <formula>0</formula>
    </cfRule>
  </conditionalFormatting>
  <conditionalFormatting sqref="G125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O125">
    <cfRule type="cellIs" dxfId="83" priority="83" operator="greaterThan">
      <formula>0</formula>
    </cfRule>
    <cfRule type="cellIs" dxfId="82" priority="84" operator="greaterThan">
      <formula>0</formula>
    </cfRule>
  </conditionalFormatting>
  <conditionalFormatting sqref="O125">
    <cfRule type="cellIs" dxfId="81" priority="81" operator="lessThan">
      <formula>0</formula>
    </cfRule>
    <cfRule type="cellIs" dxfId="80" priority="82" operator="greaterThan">
      <formula>0</formula>
    </cfRule>
  </conditionalFormatting>
  <conditionalFormatting sqref="O141">
    <cfRule type="cellIs" dxfId="79" priority="79" operator="greaterThan">
      <formula>0</formula>
    </cfRule>
    <cfRule type="cellIs" dxfId="78" priority="80" operator="greaterThan">
      <formula>0</formula>
    </cfRule>
  </conditionalFormatting>
  <conditionalFormatting sqref="O141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G122">
    <cfRule type="cellIs" dxfId="75" priority="75" operator="greaterThan">
      <formula>0</formula>
    </cfRule>
    <cfRule type="cellIs" dxfId="74" priority="76" operator="greaterThan">
      <formula>0</formula>
    </cfRule>
  </conditionalFormatting>
  <conditionalFormatting sqref="G122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O122">
    <cfRule type="cellIs" dxfId="71" priority="71" operator="greaterThan">
      <formula>0</formula>
    </cfRule>
    <cfRule type="cellIs" dxfId="70" priority="72" operator="greaterThan">
      <formula>0</formula>
    </cfRule>
  </conditionalFormatting>
  <conditionalFormatting sqref="O122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X11 X23">
    <cfRule type="cellIs" dxfId="67" priority="67" operator="greaterThan">
      <formula>0</formula>
    </cfRule>
    <cfRule type="cellIs" dxfId="66" priority="68" operator="greaterThan">
      <formula>0</formula>
    </cfRule>
  </conditionalFormatting>
  <conditionalFormatting sqref="X11 X23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X12:X22">
    <cfRule type="cellIs" dxfId="63" priority="63" operator="greaterThan">
      <formula>0</formula>
    </cfRule>
    <cfRule type="cellIs" dxfId="62" priority="64" operator="greaterThan">
      <formula>0</formula>
    </cfRule>
  </conditionalFormatting>
  <conditionalFormatting sqref="X12:X22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O148:O159">
    <cfRule type="cellIs" dxfId="59" priority="31" operator="greaterThan">
      <formula>0</formula>
    </cfRule>
    <cfRule type="cellIs" dxfId="58" priority="32" operator="greaterThan">
      <formula>0</formula>
    </cfRule>
  </conditionalFormatting>
  <conditionalFormatting sqref="O148:O159">
    <cfRule type="cellIs" dxfId="57" priority="29" operator="lessThan">
      <formula>0</formula>
    </cfRule>
    <cfRule type="cellIs" dxfId="56" priority="30" operator="greaterThan">
      <formula>0</formula>
    </cfRule>
  </conditionalFormatting>
  <conditionalFormatting sqref="O149:O158">
    <cfRule type="cellIs" dxfId="55" priority="35" operator="greaterThan">
      <formula>0</formula>
    </cfRule>
    <cfRule type="cellIs" dxfId="54" priority="36" operator="greaterThan">
      <formula>0</formula>
    </cfRule>
  </conditionalFormatting>
  <conditionalFormatting sqref="O149:O158">
    <cfRule type="cellIs" dxfId="53" priority="33" operator="lessThan">
      <formula>0</formula>
    </cfRule>
    <cfRule type="cellIs" dxfId="52" priority="34" operator="greaterThan">
      <formula>0</formula>
    </cfRule>
  </conditionalFormatting>
  <conditionalFormatting sqref="G148:G159">
    <cfRule type="cellIs" dxfId="51" priority="23" operator="greaterThan">
      <formula>0</formula>
    </cfRule>
    <cfRule type="cellIs" dxfId="50" priority="24" operator="greaterThan">
      <formula>0</formula>
    </cfRule>
  </conditionalFormatting>
  <conditionalFormatting sqref="G148:G159">
    <cfRule type="cellIs" dxfId="49" priority="21" operator="lessThan">
      <formula>0</formula>
    </cfRule>
    <cfRule type="cellIs" dxfId="48" priority="22" operator="greaterThan">
      <formula>0</formula>
    </cfRule>
  </conditionalFormatting>
  <conditionalFormatting sqref="G149">
    <cfRule type="cellIs" dxfId="47" priority="27" operator="greaterThan">
      <formula>0</formula>
    </cfRule>
    <cfRule type="cellIs" dxfId="46" priority="28" operator="greaterThan">
      <formula>0</formula>
    </cfRule>
  </conditionalFormatting>
  <conditionalFormatting sqref="G149">
    <cfRule type="cellIs" dxfId="45" priority="25" operator="lessThan">
      <formula>0</formula>
    </cfRule>
    <cfRule type="cellIs" dxfId="44" priority="26" operator="greaterThan">
      <formula>0</formula>
    </cfRule>
  </conditionalFormatting>
  <conditionalFormatting sqref="G123">
    <cfRule type="cellIs" dxfId="43" priority="19" operator="greaterThan">
      <formula>0</formula>
    </cfRule>
    <cfRule type="cellIs" dxfId="42" priority="20" operator="greaterThan">
      <formula>0</formula>
    </cfRule>
  </conditionalFormatting>
  <conditionalFormatting sqref="G123">
    <cfRule type="cellIs" dxfId="41" priority="17" operator="lessThan">
      <formula>0</formula>
    </cfRule>
    <cfRule type="cellIs" dxfId="40" priority="18" operator="greaterThan">
      <formula>0</formula>
    </cfRule>
  </conditionalFormatting>
  <conditionalFormatting sqref="G130">
    <cfRule type="cellIs" dxfId="39" priority="15" operator="greaterThan">
      <formula>0</formula>
    </cfRule>
    <cfRule type="cellIs" dxfId="38" priority="16" operator="greaterThan">
      <formula>0</formula>
    </cfRule>
  </conditionalFormatting>
  <conditionalFormatting sqref="G130">
    <cfRule type="cellIs" dxfId="37" priority="13" operator="lessThan">
      <formula>0</formula>
    </cfRule>
    <cfRule type="cellIs" dxfId="36" priority="14" operator="greaterThan">
      <formula>0</formula>
    </cfRule>
  </conditionalFormatting>
  <conditionalFormatting sqref="O130:O140">
    <cfRule type="cellIs" dxfId="35" priority="7" operator="greaterThan">
      <formula>0</formula>
    </cfRule>
    <cfRule type="cellIs" dxfId="34" priority="8" operator="greaterThan">
      <formula>0</formula>
    </cfRule>
  </conditionalFormatting>
  <conditionalFormatting sqref="O130:O140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O131">
    <cfRule type="cellIs" dxfId="31" priority="11" operator="greaterThan">
      <formula>0</formula>
    </cfRule>
    <cfRule type="cellIs" dxfId="30" priority="12" operator="greaterThan">
      <formula>0</formula>
    </cfRule>
  </conditionalFormatting>
  <conditionalFormatting sqref="O131">
    <cfRule type="cellIs" dxfId="29" priority="9" operator="lessThan">
      <formula>0</formula>
    </cfRule>
    <cfRule type="cellIs" dxfId="28" priority="10" operator="greaterThan">
      <formula>0</formula>
    </cfRule>
  </conditionalFormatting>
  <conditionalFormatting sqref="O130">
    <cfRule type="cellIs" dxfId="27" priority="3" operator="greaterThan">
      <formula>0</formula>
    </cfRule>
    <cfRule type="cellIs" dxfId="26" priority="4" operator="greaterThan">
      <formula>0</formula>
    </cfRule>
  </conditionalFormatting>
  <conditionalFormatting sqref="O130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39370078740157483" right="0.39370078740157483" top="0.39370078740157483" bottom="0.39370078740157483" header="0.39370078740157483" footer="0"/>
  <pageSetup scale="54" fitToHeight="0" orientation="landscape" r:id="rId1"/>
  <rowBreaks count="3" manualBreakCount="3">
    <brk id="43" max="16383" man="1"/>
    <brk id="77" max="16383" man="1"/>
    <brk id="115" max="16383" man="1"/>
  </rowBreaks>
  <colBreaks count="1" manualBreakCount="1">
    <brk id="9335" max="1048575" man="1"/>
  </colBreaks>
  <ignoredErrors>
    <ignoredError sqref="M57:N57 M42:N42 E42:F42 E77:F77 M76:N76 M95:N96 M23:N23 E95:F95 E114:F114 I23:J23 E23:F23 Q23:R23 M114:N114 E142:F142 M142:N142 V23:W23 E125:F125 M160:N160 E160:F160" formulaRange="1"/>
    <ignoredError sqref="G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2019</vt:lpstr>
      <vt:lpstr>'2020'!Área_de_impresión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ASECTOR</dc:creator>
  <cp:lastModifiedBy>User</cp:lastModifiedBy>
  <cp:lastPrinted>2020-05-04T18:53:34Z</cp:lastPrinted>
  <dcterms:created xsi:type="dcterms:W3CDTF">2016-07-01T19:33:08Z</dcterms:created>
  <dcterms:modified xsi:type="dcterms:W3CDTF">2020-06-01T20:53:14Z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45028511-0d98-4cd3-8937-2dd7d4c8c3e0</vt:lpwstr>
  </property>
</Properties>
</file>